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CC1DF736-3014-4451-9785-3B13CBEBA0C6}" xr6:coauthVersionLast="47" xr6:coauthVersionMax="47" xr10:uidLastSave="{00000000-0000-0000-0000-000000000000}"/>
  <bookViews>
    <workbookView xWindow="-110" yWindow="-110" windowWidth="21820" windowHeight="13900" tabRatio="773" firstSheet="8" activeTab="11" xr2:uid="{00000000-000D-0000-FFFF-FFFF00000000}"/>
  </bookViews>
  <sheets>
    <sheet name="INF CONAC" sheetId="8" r:id="rId1"/>
    <sheet name="Separador 2" sheetId="64" r:id="rId2"/>
    <sheet name="Prog y Proy de Inv" sheetId="65" r:id="rId3"/>
    <sheet name="Separador 3" sheetId="23" r:id="rId4"/>
    <sheet name="INF INTEGRACIÓN - ANÁLISIS" sheetId="32" r:id="rId5"/>
    <sheet name="Aplicación por Rubros" sheetId="33" r:id="rId6"/>
    <sheet name="Justificación" sheetId="35" r:id="rId7"/>
    <sheet name="Presupuesto de Egresos" sheetId="36" r:id="rId8"/>
    <sheet name="Aplicación x TR Ramo y PF" sheetId="38" r:id="rId9"/>
    <sheet name="Aplicación x TR y SFF" sheetId="40" r:id="rId10"/>
    <sheet name="Principales Adecuaciones" sheetId="42" r:id="rId11"/>
    <sheet name="Comparativo y Análisis x OG" sheetId="44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8" i="42" l="1"/>
  <c r="B22" i="42"/>
  <c r="B27" i="42"/>
  <c r="B20" i="42"/>
  <c r="B23" i="42"/>
  <c r="L19" i="40" l="1"/>
  <c r="M17" i="38"/>
  <c r="E10" i="44" l="1"/>
  <c r="K24" i="40" l="1"/>
  <c r="L18" i="40" l="1"/>
  <c r="M16" i="38"/>
  <c r="E11" i="36"/>
  <c r="F11" i="36"/>
  <c r="G11" i="36"/>
  <c r="H11" i="36"/>
  <c r="I11" i="36"/>
  <c r="J11" i="36"/>
  <c r="K11" i="36"/>
  <c r="L11" i="36"/>
  <c r="E13" i="36"/>
  <c r="F13" i="36"/>
  <c r="G13" i="36"/>
  <c r="H13" i="36"/>
  <c r="I13" i="36"/>
  <c r="J13" i="36"/>
  <c r="K13" i="36"/>
  <c r="L13" i="36"/>
  <c r="L16" i="40"/>
  <c r="M30" i="38"/>
  <c r="B8" i="33" l="1"/>
  <c r="E26" i="44" l="1"/>
  <c r="E24" i="44"/>
  <c r="E22" i="44"/>
  <c r="E20" i="44"/>
  <c r="E18" i="44"/>
  <c r="E16" i="44"/>
  <c r="E14" i="44"/>
  <c r="E12" i="44"/>
  <c r="D9" i="44"/>
  <c r="C9" i="44"/>
  <c r="E9" i="42"/>
  <c r="F9" i="42" s="1"/>
  <c r="C9" i="42"/>
  <c r="G9" i="42" s="1"/>
  <c r="L31" i="40"/>
  <c r="K30" i="40"/>
  <c r="J30" i="40"/>
  <c r="I30" i="40"/>
  <c r="H30" i="40"/>
  <c r="G30" i="40"/>
  <c r="F30" i="40"/>
  <c r="E30" i="40"/>
  <c r="D30" i="40"/>
  <c r="L29" i="40"/>
  <c r="K28" i="40"/>
  <c r="K21" i="40" s="1"/>
  <c r="J28" i="40"/>
  <c r="I28" i="40"/>
  <c r="H28" i="40"/>
  <c r="G28" i="40"/>
  <c r="F28" i="40"/>
  <c r="E28" i="40"/>
  <c r="D28" i="40"/>
  <c r="L27" i="40"/>
  <c r="K26" i="40"/>
  <c r="J26" i="40"/>
  <c r="I26" i="40"/>
  <c r="I21" i="40" s="1"/>
  <c r="H26" i="40"/>
  <c r="G26" i="40"/>
  <c r="F26" i="40"/>
  <c r="E26" i="40"/>
  <c r="D26" i="40"/>
  <c r="L25" i="40"/>
  <c r="J24" i="40"/>
  <c r="I24" i="40"/>
  <c r="H24" i="40"/>
  <c r="G24" i="40"/>
  <c r="F24" i="40"/>
  <c r="E24" i="40"/>
  <c r="D24" i="40"/>
  <c r="L23" i="40"/>
  <c r="K22" i="40"/>
  <c r="J22" i="40"/>
  <c r="I22" i="40"/>
  <c r="H22" i="40"/>
  <c r="G22" i="40"/>
  <c r="F22" i="40"/>
  <c r="E22" i="40"/>
  <c r="D22" i="40"/>
  <c r="L22" i="40" s="1"/>
  <c r="G21" i="40"/>
  <c r="L17" i="40"/>
  <c r="K15" i="40"/>
  <c r="J15" i="40"/>
  <c r="I15" i="40"/>
  <c r="H15" i="40"/>
  <c r="G15" i="40"/>
  <c r="F15" i="40"/>
  <c r="F12" i="40" s="1"/>
  <c r="E15" i="40"/>
  <c r="D15" i="40"/>
  <c r="L14" i="40"/>
  <c r="K13" i="40"/>
  <c r="J13" i="40"/>
  <c r="I13" i="40"/>
  <c r="I12" i="40" s="1"/>
  <c r="H13" i="40"/>
  <c r="G13" i="40"/>
  <c r="G12" i="40" s="1"/>
  <c r="F13" i="40"/>
  <c r="E13" i="40"/>
  <c r="D13" i="40"/>
  <c r="D12" i="40"/>
  <c r="M29" i="38"/>
  <c r="L28" i="38"/>
  <c r="K28" i="38"/>
  <c r="J28" i="38"/>
  <c r="I28" i="38"/>
  <c r="H28" i="38"/>
  <c r="G28" i="38"/>
  <c r="F28" i="38"/>
  <c r="E28" i="38"/>
  <c r="D28" i="38"/>
  <c r="M27" i="38"/>
  <c r="L26" i="38"/>
  <c r="K26" i="38"/>
  <c r="J26" i="38"/>
  <c r="I26" i="38"/>
  <c r="H26" i="38"/>
  <c r="G26" i="38"/>
  <c r="F26" i="38"/>
  <c r="E26" i="38"/>
  <c r="D26" i="38"/>
  <c r="M25" i="38"/>
  <c r="L24" i="38"/>
  <c r="K24" i="38"/>
  <c r="J24" i="38"/>
  <c r="I24" i="38"/>
  <c r="H24" i="38"/>
  <c r="G24" i="38"/>
  <c r="F24" i="38"/>
  <c r="E24" i="38"/>
  <c r="D24" i="38"/>
  <c r="M23" i="38"/>
  <c r="L22" i="38"/>
  <c r="K22" i="38"/>
  <c r="J22" i="38"/>
  <c r="I22" i="38"/>
  <c r="H22" i="38"/>
  <c r="G22" i="38"/>
  <c r="F22" i="38"/>
  <c r="E22" i="38"/>
  <c r="D22" i="38"/>
  <c r="M21" i="38"/>
  <c r="L20" i="38"/>
  <c r="K20" i="38"/>
  <c r="J20" i="38"/>
  <c r="I20" i="38"/>
  <c r="H20" i="38"/>
  <c r="G20" i="38"/>
  <c r="F20" i="38"/>
  <c r="E20" i="38"/>
  <c r="D20" i="38"/>
  <c r="M15" i="38"/>
  <c r="M14" i="38"/>
  <c r="L13" i="38"/>
  <c r="K13" i="38"/>
  <c r="J13" i="38"/>
  <c r="I13" i="38"/>
  <c r="H13" i="38"/>
  <c r="H10" i="38" s="1"/>
  <c r="G13" i="38"/>
  <c r="F13" i="38"/>
  <c r="E13" i="38"/>
  <c r="D13" i="38"/>
  <c r="D10" i="38" s="1"/>
  <c r="M12" i="38"/>
  <c r="L11" i="38"/>
  <c r="K11" i="38"/>
  <c r="J11" i="38"/>
  <c r="I11" i="38"/>
  <c r="H11" i="38"/>
  <c r="G11" i="38"/>
  <c r="F11" i="38"/>
  <c r="E11" i="38"/>
  <c r="D11" i="38"/>
  <c r="L19" i="36"/>
  <c r="L18" i="36" s="1"/>
  <c r="K19" i="36"/>
  <c r="K18" i="36" s="1"/>
  <c r="J19" i="36"/>
  <c r="I19" i="36"/>
  <c r="H19" i="36"/>
  <c r="H18" i="36" s="1"/>
  <c r="G19" i="36"/>
  <c r="G18" i="36" s="1"/>
  <c r="F19" i="36"/>
  <c r="F18" i="36" s="1"/>
  <c r="E19" i="36"/>
  <c r="E18" i="36" s="1"/>
  <c r="J18" i="36"/>
  <c r="I18" i="36"/>
  <c r="L15" i="36"/>
  <c r="K15" i="36"/>
  <c r="J15" i="36"/>
  <c r="I15" i="36"/>
  <c r="I10" i="36" s="1"/>
  <c r="H15" i="36"/>
  <c r="H10" i="36" s="1"/>
  <c r="G15" i="36"/>
  <c r="G10" i="36" s="1"/>
  <c r="F15" i="36"/>
  <c r="F10" i="36" s="1"/>
  <c r="E15" i="36"/>
  <c r="E10" i="36" s="1"/>
  <c r="J10" i="36"/>
  <c r="G31" i="33"/>
  <c r="G36" i="33" s="1"/>
  <c r="F31" i="33"/>
  <c r="F36" i="33" s="1"/>
  <c r="E31" i="33"/>
  <c r="E36" i="33" s="1"/>
  <c r="D31" i="33"/>
  <c r="D36" i="33" s="1"/>
  <c r="C31" i="33"/>
  <c r="C36" i="33" s="1"/>
  <c r="B31" i="33"/>
  <c r="B36" i="33" s="1"/>
  <c r="G25" i="33"/>
  <c r="G30" i="33" s="1"/>
  <c r="F25" i="33"/>
  <c r="F30" i="33" s="1"/>
  <c r="E25" i="33"/>
  <c r="E30" i="33" s="1"/>
  <c r="D25" i="33"/>
  <c r="D30" i="33" s="1"/>
  <c r="C25" i="33"/>
  <c r="C30" i="33" s="1"/>
  <c r="B25" i="33"/>
  <c r="B30" i="33" s="1"/>
  <c r="G24" i="33"/>
  <c r="F24" i="33"/>
  <c r="E24" i="33"/>
  <c r="D24" i="33"/>
  <c r="C24" i="33"/>
  <c r="G19" i="33"/>
  <c r="F19" i="33"/>
  <c r="E19" i="33"/>
  <c r="D19" i="33"/>
  <c r="C19" i="33"/>
  <c r="B19" i="33"/>
  <c r="B24" i="33" s="1"/>
  <c r="G8" i="33"/>
  <c r="G18" i="33" s="1"/>
  <c r="F8" i="33"/>
  <c r="F18" i="33" s="1"/>
  <c r="E8" i="33"/>
  <c r="E18" i="33" s="1"/>
  <c r="D8" i="33"/>
  <c r="D18" i="33" s="1"/>
  <c r="C8" i="33"/>
  <c r="C18" i="33" s="1"/>
  <c r="B18" i="33"/>
  <c r="E12" i="40" l="1"/>
  <c r="H12" i="40"/>
  <c r="E10" i="38"/>
  <c r="F10" i="38"/>
  <c r="E9" i="44"/>
  <c r="J12" i="40"/>
  <c r="L13" i="40"/>
  <c r="L24" i="40"/>
  <c r="H19" i="38"/>
  <c r="H8" i="38" s="1"/>
  <c r="G10" i="38"/>
  <c r="E19" i="38"/>
  <c r="F19" i="38"/>
  <c r="J10" i="38"/>
  <c r="K10" i="38"/>
  <c r="K8" i="38" s="1"/>
  <c r="E8" i="36"/>
  <c r="J8" i="36"/>
  <c r="G8" i="36"/>
  <c r="I8" i="36"/>
  <c r="I10" i="40"/>
  <c r="J19" i="38"/>
  <c r="B37" i="33"/>
  <c r="L10" i="36"/>
  <c r="L8" i="36" s="1"/>
  <c r="L10" i="38"/>
  <c r="L19" i="38"/>
  <c r="G10" i="40"/>
  <c r="H8" i="36"/>
  <c r="C37" i="33"/>
  <c r="I19" i="38"/>
  <c r="F8" i="36"/>
  <c r="K10" i="36"/>
  <c r="K8" i="36" s="1"/>
  <c r="E21" i="40"/>
  <c r="K19" i="38"/>
  <c r="G37" i="33"/>
  <c r="L28" i="40"/>
  <c r="K12" i="40"/>
  <c r="K10" i="40" s="1"/>
  <c r="G19" i="38"/>
  <c r="D37" i="33"/>
  <c r="E37" i="33"/>
  <c r="L26" i="40"/>
  <c r="I10" i="38"/>
  <c r="L30" i="40"/>
  <c r="J21" i="40"/>
  <c r="H21" i="40"/>
  <c r="H10" i="40" s="1"/>
  <c r="F21" i="40"/>
  <c r="F10" i="40" s="1"/>
  <c r="D21" i="40"/>
  <c r="D10" i="40" s="1"/>
  <c r="L15" i="40"/>
  <c r="L12" i="40" s="1"/>
  <c r="M28" i="38"/>
  <c r="M26" i="38"/>
  <c r="M24" i="38"/>
  <c r="M22" i="38"/>
  <c r="M20" i="38"/>
  <c r="D19" i="38"/>
  <c r="D8" i="38" s="1"/>
  <c r="M13" i="38"/>
  <c r="M11" i="38"/>
  <c r="F37" i="33"/>
  <c r="E10" i="40" l="1"/>
  <c r="I8" i="38"/>
  <c r="E8" i="38"/>
  <c r="F8" i="38"/>
  <c r="L8" i="38"/>
  <c r="J10" i="40"/>
  <c r="G8" i="38"/>
  <c r="J8" i="38"/>
  <c r="L21" i="40"/>
  <c r="L10" i="40" s="1"/>
  <c r="M19" i="38"/>
  <c r="M10" i="38"/>
  <c r="M8" i="38" l="1"/>
</calcChain>
</file>

<file path=xl/sharedStrings.xml><?xml version="1.0" encoding="utf-8"?>
<sst xmlns="http://schemas.openxmlformats.org/spreadsheetml/2006/main" count="305" uniqueCount="193">
  <si>
    <t>2</t>
  </si>
  <si>
    <t>4</t>
  </si>
  <si>
    <t>3</t>
  </si>
  <si>
    <t>GOBIERNO CONSTITUCIONAL DEL ESTADO DE CHIAPAS</t>
  </si>
  <si>
    <t>AMPLIACIONES / REDUCCIONES</t>
  </si>
  <si>
    <t>MODIFICADO</t>
  </si>
  <si>
    <t>DEVENGADO</t>
  </si>
  <si>
    <t>Ingresos por Venta de Bienes, Prestación de Servicios y Otros Ingresos</t>
  </si>
  <si>
    <t>TOTAL</t>
  </si>
  <si>
    <t>CONCEPTO</t>
  </si>
  <si>
    <t>PRESUPUESTO DE EGRESOS</t>
  </si>
  <si>
    <t>SUBEJERCICIO</t>
  </si>
  <si>
    <t>APROBADO ANUAL</t>
  </si>
  <si>
    <t>PAGADO</t>
  </si>
  <si>
    <t>APROBADO</t>
  </si>
  <si>
    <t>Salud</t>
  </si>
  <si>
    <t>Turismo</t>
  </si>
  <si>
    <t>A</t>
  </si>
  <si>
    <t>B</t>
  </si>
  <si>
    <t>Participaciones a Entidades Federativas y Municipios</t>
  </si>
  <si>
    <t>PROGRAMAS Y PROYECTOS DE INVERSIÓN</t>
  </si>
  <si>
    <t>FF</t>
  </si>
  <si>
    <t>RAMO</t>
  </si>
  <si>
    <t>PF</t>
  </si>
  <si>
    <t>PROYECTO ESTRATÉGICO</t>
  </si>
  <si>
    <t>MUNICIPIO / COBERTURA</t>
  </si>
  <si>
    <t>AVANCE % DEVENGADO/MODIFICADO</t>
  </si>
  <si>
    <t>Ramo A1</t>
  </si>
  <si>
    <t>Ingresos Estatales</t>
  </si>
  <si>
    <t>Ramo 33</t>
  </si>
  <si>
    <t>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</si>
  <si>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</si>
  <si>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</si>
  <si>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</si>
  <si>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</si>
  <si>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</si>
  <si>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</si>
  <si>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</si>
  <si>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</si>
  <si>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APLICACIÓN DEL PRESUPUESTO POR RUBROS</t>
  </si>
  <si>
    <t>COMPROMETIDO</t>
  </si>
  <si>
    <t>EJERCIDO</t>
  </si>
  <si>
    <t>RECURSOS PRESUPUESTARIOS</t>
  </si>
  <si>
    <t>1000 Servicios Personales</t>
  </si>
  <si>
    <t>2000 Matriales y Suministros</t>
  </si>
  <si>
    <t>3000 Servicios Generales</t>
  </si>
  <si>
    <t>4000 Transferencias, Asignaciones, Subsidios y Otras Ayudas</t>
  </si>
  <si>
    <t>5000 Bienes Muebles, Inmuebles e Intangibbles</t>
  </si>
  <si>
    <t>6000 Inversión Pública</t>
  </si>
  <si>
    <t>7000 Inversiones Financieras y Otras Provisiones</t>
  </si>
  <si>
    <t>8000 Participaciones y Aportaciones</t>
  </si>
  <si>
    <t>9000 Deuda Pública (ADEFAS)</t>
  </si>
  <si>
    <t>Subtotal</t>
  </si>
  <si>
    <t>RECURSOS PROPIOS</t>
  </si>
  <si>
    <t>RECURSOS AJENOS</t>
  </si>
  <si>
    <t>RECURSOS FEDERALES NO PRESUPUESTARIOS</t>
  </si>
  <si>
    <t>JEFE DEL ÁREA DE RECURSOS FINANCIEROS</t>
  </si>
  <si>
    <t>COORDINADOR GENERAL DE ADMINISTRACIÓN Y/O</t>
  </si>
  <si>
    <t>JEFE DE LA UNIDAD DE APOYO ADMINISTRATIVO</t>
  </si>
  <si>
    <t>JUSTIFICACIÓN A LA APLICACIÓN DEL PRESUPUESTO POR RUBROS</t>
  </si>
  <si>
    <t>PRESUPUESTO DE EGRESOS POR TIPO DE RECURSO, FUENTE DE FINANCIAMIENTO Y RAMO</t>
  </si>
  <si>
    <t>TIPO DE RECURSO / FUENTE DE FINANCIAMIENTO / RAMO</t>
  </si>
  <si>
    <t>AMPLIACION / REDUCCIÓN</t>
  </si>
  <si>
    <t>MINISTRADO</t>
  </si>
  <si>
    <t>1 RECURSO NO ETIQUETADO</t>
  </si>
  <si>
    <t>Recursos Fiscales</t>
  </si>
  <si>
    <t>Ingresos Propios</t>
  </si>
  <si>
    <t>Ramo A3</t>
  </si>
  <si>
    <t>Recursos Federales</t>
  </si>
  <si>
    <t>Ramo 28</t>
  </si>
  <si>
    <t>2 RECURSO ETIQUETADO</t>
  </si>
  <si>
    <t>Ramo 4</t>
  </si>
  <si>
    <t>Gobernación</t>
  </si>
  <si>
    <t>Ramo 8</t>
  </si>
  <si>
    <t>Agricultura y Desarrollo Rural</t>
  </si>
  <si>
    <t>Ramo 9</t>
  </si>
  <si>
    <t>Comunicaciones y Transportes</t>
  </si>
  <si>
    <t>Ramo 10</t>
  </si>
  <si>
    <t>Economía</t>
  </si>
  <si>
    <t>Ramo 11</t>
  </si>
  <si>
    <t>Educación Pública</t>
  </si>
  <si>
    <t>Ramo 12</t>
  </si>
  <si>
    <t>Ramo 15</t>
  </si>
  <si>
    <t>Desarrollo Agrario, Territorial y Urbano</t>
  </si>
  <si>
    <t>Ramo 16</t>
  </si>
  <si>
    <t>Medio Ambiente y Recursos Naturales</t>
  </si>
  <si>
    <t>Ramo 20</t>
  </si>
  <si>
    <t>Bienestar</t>
  </si>
  <si>
    <t>Ramo 21</t>
  </si>
  <si>
    <t>Ramo 23</t>
  </si>
  <si>
    <t>Provisiones Salariales y Económias</t>
  </si>
  <si>
    <t>Aportaciones Federales para Entidades Federativas y Municipios</t>
  </si>
  <si>
    <t>Ramo 36</t>
  </si>
  <si>
    <t>Seguridad y Protección Ciudadana</t>
  </si>
  <si>
    <t>Ramo 47</t>
  </si>
  <si>
    <t>Entidades no Sectorizadas</t>
  </si>
  <si>
    <t>Ramo 48</t>
  </si>
  <si>
    <t>Cultura</t>
  </si>
  <si>
    <t>Ramo TY</t>
  </si>
  <si>
    <t>Petróleos Mexicanos</t>
  </si>
  <si>
    <t>APLICACIÓN DEL PRESUPUESTO DEVENGADO POR TIPO DE RECURSO, RAMO, PROGRAMA y/o FONDO Y CAPÍTULO DE GASTO</t>
  </si>
  <si>
    <t>TIPO DE RECURSO/RAMO/PROGRAMA y/o FONDO</t>
  </si>
  <si>
    <t>PRESUPUESTO DEVENGADO/CAPÍTULO DE GASTO</t>
  </si>
  <si>
    <t>Ramo A1 Ingresos Estatales</t>
  </si>
  <si>
    <t>X0010 Agua Potable, Drenaje y Tratamiento. Ramo 16 - S074</t>
  </si>
  <si>
    <t>Ramo 28 Participaciones a Entidades Federativas y Municipios</t>
  </si>
  <si>
    <t>Ingresos por Venta de Bienes y Servicios de Organismos Descentralizados</t>
  </si>
  <si>
    <t>C0070 Fondo de Compensación</t>
  </si>
  <si>
    <t>Ramo 04 Gobernación</t>
  </si>
  <si>
    <t>Ingresos por Ventas de Bienes y Servicios Producidos en Establecimientos del Gobierno Central</t>
  </si>
  <si>
    <t>E0120 Registro e Identificación de Población</t>
  </si>
  <si>
    <t>Ramo 09 Comunicaciones</t>
  </si>
  <si>
    <t>K0320 Reconstrucción y Conservación de Carreteras</t>
  </si>
  <si>
    <t>Ramo 11 Educación Pública</t>
  </si>
  <si>
    <t>E0640 Educación para Adultos (INEA)</t>
  </si>
  <si>
    <t>Ramo 12 Salud</t>
  </si>
  <si>
    <t>E0230 Atención a la Salud</t>
  </si>
  <si>
    <t>Ramo 33 Aportaciones Federales para Entidades Federativas y Municipios</t>
  </si>
  <si>
    <t>I0020 FASSA</t>
  </si>
  <si>
    <t>APLICACIÓN DEL PRESUPUESTO DEVENGADO POR TIPO DE RECURSO, RAMO, PROGRAMA y/o FONDO Y SUBFUENTE DE FINANCIAMIENTO</t>
  </si>
  <si>
    <t>PRESUPUESTO DEVENGADO/SUBFUENTE DE FINANCIAMIENTO</t>
  </si>
  <si>
    <t>RECURSO DE AÑOS ANTERIORES</t>
  </si>
  <si>
    <t>RECURSO DE AÑO EN CURSO</t>
  </si>
  <si>
    <t>C</t>
  </si>
  <si>
    <t>D</t>
  </si>
  <si>
    <t>E</t>
  </si>
  <si>
    <t>F</t>
  </si>
  <si>
    <t>H</t>
  </si>
  <si>
    <t>S</t>
  </si>
  <si>
    <t>Gastos Comprometidos y/o Devengados por Registrar</t>
  </si>
  <si>
    <t>Economías de Ejercicios Anteriores</t>
  </si>
  <si>
    <t>Recursos en Proceso de Ejecución</t>
  </si>
  <si>
    <t>Productos Financieros de Ejercicios Anteriores</t>
  </si>
  <si>
    <t>Productos Financieros del Año en Curso</t>
  </si>
  <si>
    <t>Recursos por Ingresos Excedentes</t>
  </si>
  <si>
    <t>Recursos por Reducciones en Otras Previsiones</t>
  </si>
  <si>
    <t>Recursos del Ejercicio</t>
  </si>
  <si>
    <t xml:space="preserve">PRINCIPALES ADECUACIONES AL PRESUPUESTO DE EGRESOS </t>
  </si>
  <si>
    <t xml:space="preserve">PRESUPUESTO DE EGRESOS </t>
  </si>
  <si>
    <t>VARIACIÓN EN RELACIÓN AL:</t>
  </si>
  <si>
    <t>%</t>
  </si>
  <si>
    <t>5 = 4-1</t>
  </si>
  <si>
    <t>6 = 3-4</t>
  </si>
  <si>
    <t>Razón de la Variación del Presupuesto Devengado en Relación al Aprobado Anual</t>
  </si>
  <si>
    <t>Integración de la Modificación al Presupuesto de Egresos (Ampliaciones/Reducciones)</t>
  </si>
  <si>
    <t>Ampliación líquida por</t>
  </si>
  <si>
    <t xml:space="preserve">Reducción líquida por </t>
  </si>
  <si>
    <t>Total Modificación:</t>
  </si>
  <si>
    <t xml:space="preserve">               COORDINADOR GENERAL DE ADMINISTRACIÓN Y/O</t>
  </si>
  <si>
    <t xml:space="preserve">               JEFE DE LA UNIDAD DE APOYO ADMINISTRATIVO</t>
  </si>
  <si>
    <t>COMPARATIVO DEL PRESUPUESTO DEVENGADO POR OBJETO DEL GASTO</t>
  </si>
  <si>
    <t>PRESUPUESTO DEVENGADO</t>
  </si>
  <si>
    <t>INCREMENTO</t>
  </si>
  <si>
    <t>ANÁLISIS DEL INCREMENTO Y/O DECREMENTO POR CAPÍTULO DE GASTO</t>
  </si>
  <si>
    <t>OBJETO DEL GASTO</t>
  </si>
  <si>
    <t>O</t>
  </si>
  <si>
    <t>2021</t>
  </si>
  <si>
    <t>2022</t>
  </si>
  <si>
    <t>DECREMENTO</t>
  </si>
  <si>
    <t>2000</t>
  </si>
  <si>
    <t>3000</t>
  </si>
  <si>
    <t>4000</t>
  </si>
  <si>
    <t>5000</t>
  </si>
  <si>
    <t>6000</t>
  </si>
  <si>
    <t>7000</t>
  </si>
  <si>
    <t>8000</t>
  </si>
  <si>
    <t>9000</t>
  </si>
  <si>
    <t>Deuda Pública (ADEFAS)</t>
  </si>
  <si>
    <t>SECRETARÍA EJECUTIVA DEL SISTEMA ANTICORRUPCIÓN DEL ESTADO DE CHIAPAS</t>
  </si>
  <si>
    <t>JEFA DE LA UNIDAD DE APOYO ADMINISTRATIVO</t>
  </si>
  <si>
    <t>C.P. ANA ISABEL RAMÓN LAGUNA</t>
  </si>
  <si>
    <t>NO APLICA</t>
  </si>
  <si>
    <t>21120 380 SECRETARÍA EJECUTIVA DEL SISTEMA ANTICORRUPCIÓN DEL ESTADO DE CHIAPAS</t>
  </si>
  <si>
    <t>C.P. BERNAL CHACÓN FONSECA</t>
  </si>
  <si>
    <t>C.P. BERNAL CHACON FONSECA</t>
  </si>
  <si>
    <t>C0010 Fondo General de Participaciones</t>
  </si>
  <si>
    <t>C0100 ISR Participable Estatal</t>
  </si>
  <si>
    <t>C0060 Fondo de Fiscalización y Recaudación</t>
  </si>
  <si>
    <t>Para cubrir el pago del incremento salarial de 29 trabajadores de la SESAECH</t>
  </si>
  <si>
    <t>Por concepto de cambio de fuente de financiamiento, economias obtenidas de los meses de enero a mayo de las partidas 2000 y 3000, asi como remanentes de julio, septiembre y noviembre de partidas centralizadas de Oficialia Mayor</t>
  </si>
  <si>
    <t>Por concepto de cambio de fuentes de financiamiento.</t>
  </si>
  <si>
    <t xml:space="preserve">                   C.P. ANA ISABEL RAMÓN LAGUNA</t>
  </si>
  <si>
    <t xml:space="preserve"> C.P. ANA ISABEL RAMÓN LAGUNA</t>
  </si>
  <si>
    <t>Complemento de Seguro de vida de abril 2022 a marzo 2023</t>
  </si>
  <si>
    <t>Se otorgo un incremento del 3.4% al salario base a partir del 1 de enero del 2022.</t>
  </si>
  <si>
    <t>Se dio un decremento a comparación del ejercicio anterior derivado que se realizó una recalendarización con el propósito de optimizar recursos para fortalecer las acciones de la Política Pública Anticorrupción.</t>
  </si>
  <si>
    <t>Derivado de la recalendarización, se realizó el traspaso de recursos para sufragar gastos para eventos de promoción y difusión de la Política Pública, publicaciones oficiales e inserciones en el Periódico Oficial.</t>
  </si>
  <si>
    <t>DEL 1 DE ENERO AL 30 DE SEPTIEMBRE DE 2022</t>
  </si>
  <si>
    <r>
      <t xml:space="preserve">La diferencia de </t>
    </r>
    <r>
      <rPr>
        <b/>
        <sz val="10"/>
        <rFont val="Arial"/>
        <family val="2"/>
      </rPr>
      <t>$ 405,468.05,</t>
    </r>
    <r>
      <rPr>
        <sz val="10"/>
        <rFont val="Arial"/>
        <family val="2"/>
      </rPr>
      <t xml:space="preserve"> que presenta el Presupuesto Pagado en relación al Presupuesto Devengado, se debe principalmente a los pasivos creados al cierre del tercer trimestre del ejercicio 2022 y pagaderos en el mes de octubre 2022; mismos que se integran de la siguiente manera: 1000 Servicios Personales por un monto de </t>
    </r>
    <r>
      <rPr>
        <b/>
        <sz val="10"/>
        <rFont val="Arial"/>
        <family val="2"/>
      </rPr>
      <t>$ 314,792.55</t>
    </r>
    <r>
      <rPr>
        <sz val="10"/>
        <rFont val="Arial"/>
        <family val="2"/>
      </rPr>
      <t xml:space="preserve"> (Pago de impuestos ISR sobre sueldos y salarios, pago de cuotas al imss), 2000 Materiales y Suministros por la cantidad de </t>
    </r>
    <r>
      <rPr>
        <b/>
        <sz val="10"/>
        <rFont val="Arial"/>
        <family val="2"/>
      </rPr>
      <t>$ 0.00</t>
    </r>
    <r>
      <rPr>
        <sz val="10"/>
        <rFont val="Arial"/>
        <family val="2"/>
      </rPr>
      <t xml:space="preserve"> , 3000 Servicios Genrerales por un monto de </t>
    </r>
    <r>
      <rPr>
        <b/>
        <sz val="10"/>
        <rFont val="Arial"/>
        <family val="2"/>
      </rPr>
      <t>$ 90,675.5</t>
    </r>
    <r>
      <rPr>
        <sz val="10"/>
        <rFont val="Arial"/>
        <family val="2"/>
      </rPr>
      <t xml:space="preserve"> (pago de impuestos por retencion del impuesto sobre la renta e Impuesto al Valor Agregado, por personal que labora en el Consejo de Participacion Ciudadana).</t>
    </r>
  </si>
  <si>
    <t>Solventación de  gastos de las actividades de la Politíca Pública, así como la certificación de equidad de género.</t>
  </si>
  <si>
    <t>Por concepto de cambio de proyecto de Fortalecimiento en la igualdad de género</t>
  </si>
  <si>
    <t>Se dio un decremento a comparación del ejercicio anterior derivado que durante este año no se realizaron compras de bienes muebles inmuebles e intangibles.</t>
  </si>
  <si>
    <t>La variación por un monto de $ 5,350,963.17, que presenta este organismo público corresponden en gran parte a la disponibilidad presupuestaria; mismos que serán devengados de acuerdo a su candelarización y ministración durante los meses de octubre a diciembre, que serán destinados a cubrir el pago de los eventos para presentar la Política Pública; así como la compra y/o gastos operativos. (Pago de sueldos y salalrios del personal administrativo, así como del Consejo de Participación Ciudadana (CPC), Pago de arrendamiento de oficina, entre otros)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</si>
</sst>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\ ###\ ###\ ##0;\(#\ ###\ ###\ ##0\)"/>
    <numFmt numFmtId="165" formatCode="#\ ###\ ###\ ##0\ ;\(#\ ###\ ###\ ##0\)\ "/>
    <numFmt numFmtId="166" formatCode="0.0"/>
    <numFmt numFmtId="167" formatCode="#,##0__;\(#,##0\)"/>
    <numFmt numFmtId="168" formatCode="#\ ###\ ###\ ##0;\ \(#\ ###\ ###\ ###\)"/>
    <numFmt numFmtId="169" formatCode="#,##0.0"/>
    <numFmt numFmtId="170" formatCode="##,#00"/>
    <numFmt numFmtId="171" formatCode="#\ ###\ ###;\(#\ ###\ ###\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2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10"/>
      <color indexed="9"/>
      <name val="Arial"/>
      <family val="2"/>
    </font>
    <font>
      <sz val="9"/>
      <color indexed="9"/>
      <name val="Arial"/>
      <family val="2"/>
    </font>
    <font>
      <b/>
      <sz val="8"/>
      <name val="Arial"/>
      <family val="2"/>
    </font>
    <font>
      <b/>
      <sz val="11"/>
      <color indexed="9"/>
      <name val="Arial"/>
      <family val="2"/>
    </font>
    <font>
      <sz val="9"/>
      <color indexed="18"/>
      <name val="Arial"/>
      <family val="2"/>
    </font>
    <font>
      <b/>
      <sz val="72"/>
      <color theme="1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09A5B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B09A5B"/>
        <bgColor indexed="47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/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/>
      <right/>
      <top/>
      <bottom style="medium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</borders>
  <cellStyleXfs count="25">
    <xf numFmtId="0" fontId="0" fillId="0" borderId="0"/>
    <xf numFmtId="0" fontId="1" fillId="0" borderId="0"/>
    <xf numFmtId="0" fontId="3" fillId="0" borderId="0"/>
    <xf numFmtId="0" fontId="1" fillId="0" borderId="0"/>
    <xf numFmtId="0" fontId="6" fillId="0" borderId="0"/>
    <xf numFmtId="0" fontId="1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4" fillId="0" borderId="0">
      <alignment vertical="top"/>
    </xf>
    <xf numFmtId="44" fontId="6" fillId="0" borderId="0" applyFont="0" applyFill="0" applyBorder="0" applyAlignment="0" applyProtection="0"/>
    <xf numFmtId="0" fontId="3" fillId="0" borderId="0"/>
    <xf numFmtId="0" fontId="14" fillId="0" borderId="0">
      <alignment vertical="top"/>
    </xf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39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0" xfId="0" applyFont="1"/>
    <xf numFmtId="0" fontId="5" fillId="0" borderId="0" xfId="0" applyFont="1"/>
    <xf numFmtId="0" fontId="16" fillId="0" borderId="0" xfId="11" applyFont="1"/>
    <xf numFmtId="0" fontId="16" fillId="0" borderId="0" xfId="11" applyFont="1" applyAlignment="1">
      <alignment vertical="center"/>
    </xf>
    <xf numFmtId="0" fontId="19" fillId="3" borderId="0" xfId="11" applyFont="1" applyFill="1" applyAlignment="1">
      <alignment horizontal="center" vertical="center"/>
    </xf>
    <xf numFmtId="0" fontId="19" fillId="0" borderId="0" xfId="11" applyFont="1" applyAlignment="1">
      <alignment horizontal="center" vertical="center"/>
    </xf>
    <xf numFmtId="0" fontId="18" fillId="0" borderId="0" xfId="11" applyFont="1"/>
    <xf numFmtId="0" fontId="19" fillId="0" borderId="0" xfId="11" applyFont="1" applyAlignment="1">
      <alignment horizontal="center" vertical="top"/>
    </xf>
    <xf numFmtId="4" fontId="19" fillId="0" borderId="0" xfId="11" applyNumberFormat="1" applyFont="1" applyAlignment="1">
      <alignment horizontal="center" vertical="top"/>
    </xf>
    <xf numFmtId="166" fontId="19" fillId="0" borderId="0" xfId="11" applyNumberFormat="1" applyFont="1" applyAlignment="1">
      <alignment horizontal="center" vertical="top"/>
    </xf>
    <xf numFmtId="0" fontId="18" fillId="0" borderId="0" xfId="11" applyFont="1" applyAlignment="1">
      <alignment vertical="top"/>
    </xf>
    <xf numFmtId="0" fontId="17" fillId="0" borderId="0" xfId="11" applyFont="1" applyAlignment="1">
      <alignment vertical="top"/>
    </xf>
    <xf numFmtId="0" fontId="4" fillId="0" borderId="0" xfId="11" applyFont="1"/>
    <xf numFmtId="0" fontId="4" fillId="0" borderId="0" xfId="11" applyFont="1" applyAlignment="1">
      <alignment horizontal="center"/>
    </xf>
    <xf numFmtId="4" fontId="4" fillId="0" borderId="0" xfId="11" applyNumberFormat="1" applyFont="1"/>
    <xf numFmtId="166" fontId="4" fillId="0" borderId="0" xfId="11" applyNumberFormat="1" applyFont="1" applyAlignment="1">
      <alignment vertical="top"/>
    </xf>
    <xf numFmtId="0" fontId="16" fillId="0" borderId="4" xfId="12" applyFont="1" applyBorder="1"/>
    <xf numFmtId="4" fontId="16" fillId="0" borderId="4" xfId="12" applyNumberFormat="1" applyFont="1" applyBorder="1"/>
    <xf numFmtId="166" fontId="16" fillId="0" borderId="4" xfId="12" applyNumberFormat="1" applyFont="1" applyBorder="1"/>
    <xf numFmtId="0" fontId="16" fillId="0" borderId="0" xfId="12" applyFont="1"/>
    <xf numFmtId="49" fontId="16" fillId="0" borderId="0" xfId="12" applyNumberFormat="1" applyFont="1" applyAlignment="1">
      <alignment horizontal="center"/>
    </xf>
    <xf numFmtId="4" fontId="16" fillId="0" borderId="0" xfId="12" applyNumberFormat="1" applyFont="1"/>
    <xf numFmtId="4" fontId="16" fillId="0" borderId="0" xfId="11" applyNumberFormat="1" applyFont="1"/>
    <xf numFmtId="166" fontId="16" fillId="0" borderId="0" xfId="11" applyNumberFormat="1" applyFont="1"/>
    <xf numFmtId="0" fontId="4" fillId="0" borderId="0" xfId="11" applyFont="1" applyAlignment="1">
      <alignment vertical="top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justify"/>
    </xf>
    <xf numFmtId="0" fontId="10" fillId="0" borderId="0" xfId="0" applyFont="1"/>
    <xf numFmtId="0" fontId="3" fillId="0" borderId="5" xfId="0" applyFont="1" applyBorder="1"/>
    <xf numFmtId="165" fontId="15" fillId="0" borderId="0" xfId="18" applyNumberFormat="1" applyFont="1" applyFill="1" applyBorder="1" applyAlignment="1">
      <alignment horizontal="right" vertical="top"/>
    </xf>
    <xf numFmtId="165" fontId="14" fillId="0" borderId="0" xfId="18" applyNumberFormat="1" applyFont="1" applyFill="1" applyBorder="1" applyAlignment="1">
      <alignment horizontal="right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20" fillId="2" borderId="18" xfId="14" applyNumberFormat="1" applyFont="1" applyFill="1" applyBorder="1" applyAlignment="1">
      <alignment horizontal="center" vertical="center" wrapText="1"/>
    </xf>
    <xf numFmtId="4" fontId="20" fillId="2" borderId="18" xfId="14" applyNumberFormat="1" applyFont="1" applyFill="1" applyBorder="1" applyAlignment="1">
      <alignment horizontal="center" vertical="center"/>
    </xf>
    <xf numFmtId="4" fontId="20" fillId="2" borderId="19" xfId="14" applyNumberFormat="1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center"/>
    </xf>
    <xf numFmtId="4" fontId="20" fillId="0" borderId="0" xfId="14" applyNumberFormat="1" applyFont="1" applyFill="1" applyBorder="1" applyAlignment="1">
      <alignment horizontal="center" vertical="center" wrapText="1"/>
    </xf>
    <xf numFmtId="4" fontId="20" fillId="0" borderId="0" xfId="14" applyNumberFormat="1" applyFont="1" applyFill="1" applyBorder="1" applyAlignment="1">
      <alignment horizontal="center" vertical="center"/>
    </xf>
    <xf numFmtId="4" fontId="8" fillId="0" borderId="1" xfId="0" applyNumberFormat="1" applyFont="1" applyBorder="1"/>
    <xf numFmtId="165" fontId="15" fillId="0" borderId="24" xfId="18" applyNumberFormat="1" applyFont="1" applyFill="1" applyBorder="1" applyAlignment="1">
      <alignment horizontal="right" vertical="top"/>
    </xf>
    <xf numFmtId="4" fontId="8" fillId="0" borderId="1" xfId="0" applyNumberFormat="1" applyFont="1" applyBorder="1" applyAlignment="1">
      <alignment horizontal="right"/>
    </xf>
    <xf numFmtId="167" fontId="10" fillId="0" borderId="0" xfId="0" applyNumberFormat="1" applyFont="1"/>
    <xf numFmtId="4" fontId="3" fillId="0" borderId="1" xfId="0" applyNumberFormat="1" applyFont="1" applyBorder="1"/>
    <xf numFmtId="165" fontId="14" fillId="0" borderId="24" xfId="18" applyNumberFormat="1" applyFont="1" applyFill="1" applyBorder="1" applyAlignment="1">
      <alignment horizontal="right" vertical="top"/>
    </xf>
    <xf numFmtId="0" fontId="3" fillId="0" borderId="1" xfId="0" applyFont="1" applyBorder="1"/>
    <xf numFmtId="4" fontId="3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justify"/>
    </xf>
    <xf numFmtId="4" fontId="3" fillId="0" borderId="3" xfId="0" applyNumberFormat="1" applyFont="1" applyBorder="1"/>
    <xf numFmtId="165" fontId="14" fillId="0" borderId="10" xfId="18" applyNumberFormat="1" applyFont="1" applyFill="1" applyBorder="1" applyAlignment="1">
      <alignment horizontal="right" vertical="top"/>
    </xf>
    <xf numFmtId="4" fontId="5" fillId="0" borderId="9" xfId="0" applyNumberFormat="1" applyFont="1" applyBorder="1" applyAlignment="1">
      <alignment horizontal="center"/>
    </xf>
    <xf numFmtId="165" fontId="15" fillId="0" borderId="25" xfId="18" applyNumberFormat="1" applyFont="1" applyFill="1" applyBorder="1" applyAlignment="1">
      <alignment horizontal="right" vertical="top"/>
    </xf>
    <xf numFmtId="4" fontId="5" fillId="0" borderId="1" xfId="0" applyNumberFormat="1" applyFont="1" applyBorder="1"/>
    <xf numFmtId="4" fontId="5" fillId="3" borderId="3" xfId="0" applyNumberFormat="1" applyFont="1" applyFill="1" applyBorder="1" applyAlignment="1">
      <alignment horizontal="center"/>
    </xf>
    <xf numFmtId="165" fontId="15" fillId="3" borderId="25" xfId="18" applyNumberFormat="1" applyFont="1" applyFill="1" applyBorder="1" applyAlignment="1">
      <alignment horizontal="right" vertical="top"/>
    </xf>
    <xf numFmtId="0" fontId="5" fillId="0" borderId="1" xfId="0" applyFont="1" applyBorder="1"/>
    <xf numFmtId="4" fontId="3" fillId="0" borderId="0" xfId="0" applyNumberFormat="1" applyFont="1"/>
    <xf numFmtId="49" fontId="8" fillId="0" borderId="0" xfId="0" applyNumberFormat="1" applyFont="1" applyAlignment="1">
      <alignment horizontal="right"/>
    </xf>
    <xf numFmtId="0" fontId="5" fillId="5" borderId="0" xfId="0" applyFont="1" applyFill="1" applyAlignment="1">
      <alignment vertical="center"/>
    </xf>
    <xf numFmtId="4" fontId="5" fillId="0" borderId="0" xfId="0" applyNumberFormat="1" applyFont="1"/>
    <xf numFmtId="4" fontId="8" fillId="0" borderId="0" xfId="0" applyNumberFormat="1" applyFont="1" applyAlignment="1">
      <alignment horizontal="center" vertical="center"/>
    </xf>
    <xf numFmtId="4" fontId="2" fillId="0" borderId="12" xfId="0" applyNumberFormat="1" applyFont="1" applyBorder="1" applyAlignment="1">
      <alignment vertical="center"/>
    </xf>
    <xf numFmtId="4" fontId="8" fillId="0" borderId="0" xfId="0" applyNumberFormat="1" applyFont="1" applyAlignment="1">
      <alignment horizontal="right"/>
    </xf>
    <xf numFmtId="4" fontId="3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justify"/>
    </xf>
    <xf numFmtId="4" fontId="5" fillId="0" borderId="0" xfId="0" applyNumberFormat="1" applyFont="1" applyAlignment="1">
      <alignment horizontal="center"/>
    </xf>
    <xf numFmtId="4" fontId="8" fillId="0" borderId="0" xfId="0" applyNumberFormat="1" applyFont="1"/>
    <xf numFmtId="4" fontId="3" fillId="0" borderId="4" xfId="0" applyNumberFormat="1" applyFont="1" applyBorder="1"/>
    <xf numFmtId="0" fontId="3" fillId="0" borderId="0" xfId="19"/>
    <xf numFmtId="0" fontId="10" fillId="0" borderId="0" xfId="19" applyFont="1"/>
    <xf numFmtId="0" fontId="23" fillId="0" borderId="0" xfId="19" applyFont="1"/>
    <xf numFmtId="0" fontId="12" fillId="4" borderId="7" xfId="20" applyFont="1" applyFill="1" applyBorder="1" applyAlignment="1">
      <alignment horizontal="center" vertical="center" wrapText="1"/>
    </xf>
    <xf numFmtId="168" fontId="12" fillId="4" borderId="7" xfId="20" applyNumberFormat="1" applyFont="1" applyFill="1" applyBorder="1" applyAlignment="1">
      <alignment horizontal="center" vertical="center" wrapText="1"/>
    </xf>
    <xf numFmtId="0" fontId="12" fillId="4" borderId="8" xfId="20" applyFont="1" applyFill="1" applyBorder="1" applyAlignment="1">
      <alignment horizontal="center" vertical="center" wrapText="1"/>
    </xf>
    <xf numFmtId="0" fontId="23" fillId="0" borderId="0" xfId="19" applyFont="1" applyAlignment="1">
      <alignment horizontal="center"/>
    </xf>
    <xf numFmtId="4" fontId="23" fillId="0" borderId="0" xfId="19" applyNumberFormat="1" applyFont="1" applyAlignment="1">
      <alignment horizontal="center" vertical="center"/>
    </xf>
    <xf numFmtId="4" fontId="23" fillId="0" borderId="0" xfId="19" applyNumberFormat="1" applyFont="1" applyAlignment="1">
      <alignment horizontal="left" vertical="center"/>
    </xf>
    <xf numFmtId="0" fontId="11" fillId="0" borderId="0" xfId="20" applyFont="1" applyAlignment="1">
      <alignment horizontal="center" vertical="center" wrapText="1"/>
    </xf>
    <xf numFmtId="168" fontId="11" fillId="0" borderId="0" xfId="20" applyNumberFormat="1" applyFont="1" applyAlignment="1">
      <alignment horizontal="center" vertical="center" wrapText="1"/>
    </xf>
    <xf numFmtId="4" fontId="5" fillId="0" borderId="24" xfId="19" applyNumberFormat="1" applyFont="1" applyBorder="1" applyAlignment="1">
      <alignment vertical="top"/>
    </xf>
    <xf numFmtId="0" fontId="24" fillId="0" borderId="0" xfId="19" applyFont="1"/>
    <xf numFmtId="0" fontId="5" fillId="0" borderId="1" xfId="19" applyFont="1" applyBorder="1" applyAlignment="1">
      <alignment horizontal="center" vertical="top"/>
    </xf>
    <xf numFmtId="0" fontId="5" fillId="0" borderId="0" xfId="19" applyFont="1" applyAlignment="1">
      <alignment horizontal="center" vertical="top"/>
    </xf>
    <xf numFmtId="0" fontId="5" fillId="0" borderId="0" xfId="19" applyFont="1" applyAlignment="1">
      <alignment horizontal="left" vertical="top"/>
    </xf>
    <xf numFmtId="0" fontId="5" fillId="0" borderId="2" xfId="19" applyFont="1" applyBorder="1" applyAlignment="1">
      <alignment horizontal="center" vertical="top"/>
    </xf>
    <xf numFmtId="4" fontId="21" fillId="0" borderId="24" xfId="19" applyNumberFormat="1" applyFont="1" applyBorder="1" applyAlignment="1">
      <alignment horizontal="centerContinuous"/>
    </xf>
    <xf numFmtId="4" fontId="8" fillId="6" borderId="24" xfId="19" applyNumberFormat="1" applyFont="1" applyFill="1" applyBorder="1" applyAlignment="1">
      <alignment vertical="top"/>
    </xf>
    <xf numFmtId="0" fontId="10" fillId="0" borderId="0" xfId="19" applyFont="1" applyAlignment="1">
      <alignment vertical="top"/>
    </xf>
    <xf numFmtId="4" fontId="8" fillId="0" borderId="1" xfId="19" applyNumberFormat="1" applyFont="1" applyBorder="1" applyAlignment="1">
      <alignment horizontal="justify" vertical="top" wrapText="1"/>
    </xf>
    <xf numFmtId="169" fontId="8" fillId="0" borderId="0" xfId="19" applyNumberFormat="1" applyFont="1" applyAlignment="1">
      <alignment horizontal="justify" vertical="top" wrapText="1"/>
    </xf>
    <xf numFmtId="4" fontId="8" fillId="0" borderId="24" xfId="19" applyNumberFormat="1" applyFont="1" applyBorder="1" applyAlignment="1">
      <alignment vertical="top"/>
    </xf>
    <xf numFmtId="0" fontId="8" fillId="0" borderId="0" xfId="19" applyFont="1" applyAlignment="1">
      <alignment vertical="top"/>
    </xf>
    <xf numFmtId="4" fontId="10" fillId="0" borderId="1" xfId="19" applyNumberFormat="1" applyFont="1" applyBorder="1" applyAlignment="1">
      <alignment horizontal="justify" vertical="top" wrapText="1"/>
    </xf>
    <xf numFmtId="169" fontId="10" fillId="0" borderId="0" xfId="19" applyNumberFormat="1" applyFont="1" applyAlignment="1">
      <alignment horizontal="justify" vertical="top" wrapText="1"/>
    </xf>
    <xf numFmtId="169" fontId="10" fillId="0" borderId="0" xfId="19" applyNumberFormat="1" applyFont="1" applyAlignment="1">
      <alignment horizontal="left" vertical="top" wrapText="1"/>
    </xf>
    <xf numFmtId="4" fontId="10" fillId="0" borderId="2" xfId="19" applyNumberFormat="1" applyFont="1" applyBorder="1" applyAlignment="1">
      <alignment horizontal="justify" vertical="top" wrapText="1"/>
    </xf>
    <xf numFmtId="4" fontId="10" fillId="0" borderId="24" xfId="19" applyNumberFormat="1" applyFont="1" applyBorder="1" applyAlignment="1">
      <alignment vertical="top"/>
    </xf>
    <xf numFmtId="4" fontId="10" fillId="0" borderId="24" xfId="21" applyNumberFormat="1" applyFont="1" applyFill="1" applyBorder="1" applyAlignment="1">
      <alignment vertical="top"/>
    </xf>
    <xf numFmtId="0" fontId="10" fillId="0" borderId="0" xfId="19" applyFont="1" applyAlignment="1">
      <alignment horizontal="left" vertical="top" wrapText="1"/>
    </xf>
    <xf numFmtId="4" fontId="10" fillId="0" borderId="1" xfId="19" applyNumberFormat="1" applyFont="1" applyBorder="1" applyAlignment="1">
      <alignment horizontal="left" vertical="top"/>
    </xf>
    <xf numFmtId="4" fontId="10" fillId="0" borderId="2" xfId="19" applyNumberFormat="1" applyFont="1" applyBorder="1" applyAlignment="1">
      <alignment horizontal="left" vertical="top"/>
    </xf>
    <xf numFmtId="4" fontId="8" fillId="6" borderId="24" xfId="21" applyNumberFormat="1" applyFont="1" applyFill="1" applyBorder="1" applyAlignment="1">
      <alignment horizontal="right" vertical="top"/>
    </xf>
    <xf numFmtId="4" fontId="8" fillId="0" borderId="1" xfId="19" applyNumberFormat="1" applyFont="1" applyBorder="1" applyAlignment="1">
      <alignment horizontal="justify" vertical="top"/>
    </xf>
    <xf numFmtId="4" fontId="8" fillId="0" borderId="24" xfId="21" applyNumberFormat="1" applyFont="1" applyFill="1" applyBorder="1" applyAlignment="1">
      <alignment horizontal="right" vertical="top"/>
    </xf>
    <xf numFmtId="4" fontId="8" fillId="0" borderId="1" xfId="21" applyNumberFormat="1" applyFont="1" applyFill="1" applyBorder="1" applyAlignment="1">
      <alignment horizontal="right" vertical="top"/>
    </xf>
    <xf numFmtId="4" fontId="10" fillId="0" borderId="1" xfId="19" applyNumberFormat="1" applyFont="1" applyBorder="1" applyAlignment="1">
      <alignment horizontal="justify" vertical="top"/>
    </xf>
    <xf numFmtId="170" fontId="10" fillId="0" borderId="0" xfId="19" applyNumberFormat="1" applyFont="1" applyAlignment="1">
      <alignment horizontal="left" vertical="top" wrapText="1"/>
    </xf>
    <xf numFmtId="4" fontId="10" fillId="0" borderId="2" xfId="19" applyNumberFormat="1" applyFont="1" applyBorder="1" applyAlignment="1">
      <alignment horizontal="justify" vertical="top"/>
    </xf>
    <xf numFmtId="4" fontId="10" fillId="0" borderId="24" xfId="21" applyNumberFormat="1" applyFont="1" applyFill="1" applyBorder="1" applyAlignment="1">
      <alignment horizontal="right" vertical="top"/>
    </xf>
    <xf numFmtId="4" fontId="10" fillId="0" borderId="10" xfId="21" applyNumberFormat="1" applyFont="1" applyFill="1" applyBorder="1" applyAlignment="1">
      <alignment vertical="top"/>
    </xf>
    <xf numFmtId="4" fontId="25" fillId="0" borderId="6" xfId="19" applyNumberFormat="1" applyFont="1" applyBorder="1" applyAlignment="1">
      <alignment vertical="top" wrapText="1"/>
    </xf>
    <xf numFmtId="4" fontId="25" fillId="0" borderId="6" xfId="19" applyNumberFormat="1" applyFont="1" applyBorder="1" applyAlignment="1">
      <alignment horizontal="left" vertical="top" wrapText="1"/>
    </xf>
    <xf numFmtId="4" fontId="25" fillId="0" borderId="0" xfId="19" applyNumberFormat="1" applyFont="1" applyAlignment="1">
      <alignment vertical="top" wrapText="1"/>
    </xf>
    <xf numFmtId="4" fontId="25" fillId="0" borderId="0" xfId="19" applyNumberFormat="1" applyFont="1" applyAlignment="1">
      <alignment horizontal="left" vertical="top" wrapText="1"/>
    </xf>
    <xf numFmtId="4" fontId="26" fillId="0" borderId="0" xfId="19" applyNumberFormat="1" applyFont="1" applyAlignment="1">
      <alignment horizontal="center" vertical="center"/>
    </xf>
    <xf numFmtId="4" fontId="26" fillId="0" borderId="0" xfId="19" applyNumberFormat="1" applyFont="1" applyAlignment="1">
      <alignment horizontal="left" vertical="center"/>
    </xf>
    <xf numFmtId="0" fontId="3" fillId="0" borderId="0" xfId="19" applyAlignment="1">
      <alignment vertical="center"/>
    </xf>
    <xf numFmtId="4" fontId="5" fillId="0" borderId="0" xfId="19" applyNumberFormat="1" applyFont="1" applyAlignment="1">
      <alignment horizontal="center"/>
    </xf>
    <xf numFmtId="0" fontId="5" fillId="0" borderId="0" xfId="19" applyFont="1"/>
    <xf numFmtId="4" fontId="5" fillId="0" borderId="0" xfId="19" applyNumberFormat="1" applyFont="1" applyAlignment="1">
      <alignment horizontal="left"/>
    </xf>
    <xf numFmtId="4" fontId="3" fillId="0" borderId="0" xfId="19" applyNumberFormat="1"/>
    <xf numFmtId="4" fontId="3" fillId="0" borderId="0" xfId="19" applyNumberFormat="1" applyAlignment="1">
      <alignment horizontal="left"/>
    </xf>
    <xf numFmtId="4" fontId="3" fillId="0" borderId="0" xfId="19" applyNumberFormat="1" applyAlignment="1">
      <alignment horizontal="center"/>
    </xf>
    <xf numFmtId="0" fontId="13" fillId="0" borderId="0" xfId="19" applyFont="1"/>
    <xf numFmtId="0" fontId="3" fillId="0" borderId="0" xfId="22"/>
    <xf numFmtId="0" fontId="10" fillId="0" borderId="0" xfId="22" applyFont="1"/>
    <xf numFmtId="0" fontId="21" fillId="0" borderId="0" xfId="22" applyFont="1"/>
    <xf numFmtId="49" fontId="22" fillId="2" borderId="33" xfId="22" applyNumberFormat="1" applyFont="1" applyFill="1" applyBorder="1" applyAlignment="1">
      <alignment horizontal="center" vertical="center"/>
    </xf>
    <xf numFmtId="0" fontId="22" fillId="0" borderId="0" xfId="22" applyFont="1" applyAlignment="1">
      <alignment horizontal="center" vertical="center"/>
    </xf>
    <xf numFmtId="49" fontId="22" fillId="0" borderId="0" xfId="22" applyNumberFormat="1" applyFont="1" applyAlignment="1">
      <alignment horizontal="center" vertical="center"/>
    </xf>
    <xf numFmtId="171" fontId="23" fillId="0" borderId="0" xfId="22" applyNumberFormat="1" applyFont="1" applyAlignment="1">
      <alignment horizontal="center" vertical="center" wrapText="1"/>
    </xf>
    <xf numFmtId="4" fontId="8" fillId="0" borderId="24" xfId="19" applyNumberFormat="1" applyFont="1" applyBorder="1" applyAlignment="1">
      <alignment vertical="center"/>
    </xf>
    <xf numFmtId="0" fontId="8" fillId="0" borderId="0" xfId="22" applyFont="1" applyAlignment="1">
      <alignment vertical="center"/>
    </xf>
    <xf numFmtId="0" fontId="8" fillId="0" borderId="1" xfId="22" applyFont="1" applyBorder="1" applyAlignment="1">
      <alignment horizontal="center"/>
    </xf>
    <xf numFmtId="0" fontId="8" fillId="0" borderId="0" xfId="22" applyFont="1" applyAlignment="1">
      <alignment horizontal="center"/>
    </xf>
    <xf numFmtId="0" fontId="8" fillId="0" borderId="2" xfId="22" applyFont="1" applyBorder="1" applyAlignment="1">
      <alignment horizontal="center"/>
    </xf>
    <xf numFmtId="0" fontId="8" fillId="0" borderId="0" xfId="22" applyFont="1"/>
    <xf numFmtId="4" fontId="8" fillId="6" borderId="24" xfId="19" applyNumberFormat="1" applyFont="1" applyFill="1" applyBorder="1"/>
    <xf numFmtId="0" fontId="9" fillId="0" borderId="0" xfId="22" applyFont="1"/>
    <xf numFmtId="0" fontId="8" fillId="0" borderId="1" xfId="22" applyFont="1" applyBorder="1" applyAlignment="1">
      <alignment horizontal="left" vertical="top"/>
    </xf>
    <xf numFmtId="4" fontId="8" fillId="0" borderId="24" xfId="19" applyNumberFormat="1" applyFont="1" applyBorder="1"/>
    <xf numFmtId="0" fontId="10" fillId="0" borderId="1" xfId="22" applyFont="1" applyBorder="1" applyAlignment="1">
      <alignment horizontal="left" vertical="top"/>
    </xf>
    <xf numFmtId="0" fontId="10" fillId="0" borderId="0" xfId="22" applyFont="1" applyAlignment="1">
      <alignment horizontal="left" vertical="top"/>
    </xf>
    <xf numFmtId="4" fontId="10" fillId="0" borderId="24" xfId="19" applyNumberFormat="1" applyFont="1" applyBorder="1"/>
    <xf numFmtId="0" fontId="10" fillId="0" borderId="1" xfId="19" applyFont="1" applyBorder="1" applyAlignment="1">
      <alignment horizontal="justify" vertical="top"/>
    </xf>
    <xf numFmtId="0" fontId="10" fillId="0" borderId="0" xfId="19" applyFont="1" applyAlignment="1">
      <alignment horizontal="justify" vertical="top"/>
    </xf>
    <xf numFmtId="0" fontId="10" fillId="0" borderId="2" xfId="19" applyFont="1" applyBorder="1" applyAlignment="1">
      <alignment horizontal="justify"/>
    </xf>
    <xf numFmtId="0" fontId="10" fillId="0" borderId="1" xfId="19" applyFont="1" applyBorder="1" applyAlignment="1">
      <alignment horizontal="justify"/>
    </xf>
    <xf numFmtId="0" fontId="10" fillId="0" borderId="0" xfId="19" applyFont="1" applyAlignment="1">
      <alignment horizontal="justify"/>
    </xf>
    <xf numFmtId="0" fontId="8" fillId="0" borderId="0" xfId="22" applyFont="1" applyAlignment="1">
      <alignment vertical="top"/>
    </xf>
    <xf numFmtId="0" fontId="10" fillId="0" borderId="3" xfId="19" applyFont="1" applyBorder="1" applyAlignment="1">
      <alignment horizontal="justify" vertical="top"/>
    </xf>
    <xf numFmtId="0" fontId="10" fillId="0" borderId="4" xfId="22" applyFont="1" applyBorder="1" applyAlignment="1">
      <alignment horizontal="left" vertical="top"/>
    </xf>
    <xf numFmtId="0" fontId="10" fillId="0" borderId="5" xfId="22" applyFont="1" applyBorder="1" applyAlignment="1">
      <alignment horizontal="left" vertical="top"/>
    </xf>
    <xf numFmtId="4" fontId="10" fillId="0" borderId="10" xfId="19" applyNumberFormat="1" applyFont="1" applyBorder="1" applyAlignment="1">
      <alignment vertical="top"/>
    </xf>
    <xf numFmtId="164" fontId="3" fillId="0" borderId="0" xfId="22" applyNumberFormat="1"/>
    <xf numFmtId="164" fontId="8" fillId="0" borderId="0" xfId="22" applyNumberFormat="1" applyFont="1"/>
    <xf numFmtId="171" fontId="3" fillId="0" borderId="0" xfId="22" applyNumberFormat="1"/>
    <xf numFmtId="0" fontId="5" fillId="0" borderId="0" xfId="19" applyFont="1" applyAlignment="1">
      <alignment horizontal="center" vertical="center"/>
    </xf>
    <xf numFmtId="0" fontId="5" fillId="0" borderId="0" xfId="19" applyFont="1" applyAlignment="1">
      <alignment horizontal="center"/>
    </xf>
    <xf numFmtId="0" fontId="5" fillId="0" borderId="0" xfId="19" applyFont="1" applyAlignment="1">
      <alignment vertical="center"/>
    </xf>
    <xf numFmtId="0" fontId="5" fillId="0" borderId="0" xfId="19" applyFont="1" applyAlignment="1">
      <alignment horizontal="left"/>
    </xf>
    <xf numFmtId="171" fontId="13" fillId="0" borderId="0" xfId="22" applyNumberFormat="1" applyFont="1" applyAlignment="1">
      <alignment horizontal="right"/>
    </xf>
    <xf numFmtId="0" fontId="5" fillId="0" borderId="0" xfId="22" applyFont="1"/>
    <xf numFmtId="0" fontId="24" fillId="0" borderId="0" xfId="22" applyFont="1"/>
    <xf numFmtId="171" fontId="22" fillId="2" borderId="14" xfId="22" applyNumberFormat="1" applyFont="1" applyFill="1" applyBorder="1" applyAlignment="1">
      <alignment horizontal="center" vertical="center"/>
    </xf>
    <xf numFmtId="49" fontId="24" fillId="2" borderId="33" xfId="22" applyNumberFormat="1" applyFont="1" applyFill="1" applyBorder="1" applyAlignment="1">
      <alignment horizontal="center" vertical="center" wrapText="1"/>
    </xf>
    <xf numFmtId="4" fontId="5" fillId="0" borderId="24" xfId="19" applyNumberFormat="1" applyFont="1" applyBorder="1" applyAlignment="1">
      <alignment vertical="center"/>
    </xf>
    <xf numFmtId="0" fontId="5" fillId="0" borderId="0" xfId="22" applyFont="1" applyAlignment="1">
      <alignment vertical="center"/>
    </xf>
    <xf numFmtId="0" fontId="3" fillId="0" borderId="0" xfId="23"/>
    <xf numFmtId="0" fontId="23" fillId="0" borderId="0" xfId="23" applyFont="1"/>
    <xf numFmtId="0" fontId="10" fillId="0" borderId="0" xfId="23" applyFont="1"/>
    <xf numFmtId="0" fontId="23" fillId="0" borderId="0" xfId="23" applyFont="1" applyAlignment="1">
      <alignment vertical="center"/>
    </xf>
    <xf numFmtId="4" fontId="22" fillId="2" borderId="37" xfId="23" applyNumberFormat="1" applyFont="1" applyFill="1" applyBorder="1" applyAlignment="1">
      <alignment horizontal="center" vertical="center"/>
    </xf>
    <xf numFmtId="4" fontId="22" fillId="2" borderId="35" xfId="23" applyNumberFormat="1" applyFont="1" applyFill="1" applyBorder="1" applyAlignment="1">
      <alignment horizontal="center" vertical="center" wrapText="1"/>
    </xf>
    <xf numFmtId="4" fontId="22" fillId="2" borderId="38" xfId="23" applyNumberFormat="1" applyFont="1" applyFill="1" applyBorder="1" applyAlignment="1">
      <alignment horizontal="center" vertical="center"/>
    </xf>
    <xf numFmtId="49" fontId="22" fillId="2" borderId="17" xfId="23" applyNumberFormat="1" applyFont="1" applyFill="1" applyBorder="1" applyAlignment="1">
      <alignment horizontal="center" vertical="center"/>
    </xf>
    <xf numFmtId="49" fontId="22" fillId="2" borderId="19" xfId="23" applyNumberFormat="1" applyFont="1" applyFill="1" applyBorder="1" applyAlignment="1">
      <alignment horizontal="center" vertical="center" wrapText="1"/>
    </xf>
    <xf numFmtId="49" fontId="22" fillId="2" borderId="18" xfId="23" applyNumberFormat="1" applyFont="1" applyFill="1" applyBorder="1" applyAlignment="1">
      <alignment horizontal="center" vertical="center"/>
    </xf>
    <xf numFmtId="0" fontId="22" fillId="0" borderId="0" xfId="23" applyFont="1" applyAlignment="1">
      <alignment horizontal="center" vertical="center"/>
    </xf>
    <xf numFmtId="4" fontId="22" fillId="0" borderId="0" xfId="23" applyNumberFormat="1" applyFont="1" applyAlignment="1">
      <alignment horizontal="center" vertical="center"/>
    </xf>
    <xf numFmtId="4" fontId="5" fillId="0" borderId="3" xfId="21" applyNumberFormat="1" applyFont="1" applyFill="1" applyBorder="1" applyAlignment="1">
      <alignment horizontal="center" vertical="center"/>
    </xf>
    <xf numFmtId="4" fontId="5" fillId="0" borderId="10" xfId="21" applyNumberFormat="1" applyFont="1" applyFill="1" applyBorder="1" applyAlignment="1">
      <alignment horizontal="center" vertical="center"/>
    </xf>
    <xf numFmtId="166" fontId="5" fillId="0" borderId="5" xfId="23" applyNumberFormat="1" applyFont="1" applyBorder="1" applyAlignment="1">
      <alignment horizontal="center" vertical="center"/>
    </xf>
    <xf numFmtId="166" fontId="5" fillId="0" borderId="0" xfId="23" applyNumberFormat="1" applyFont="1" applyAlignment="1">
      <alignment horizontal="center" vertical="center"/>
    </xf>
    <xf numFmtId="4" fontId="25" fillId="0" borderId="39" xfId="23" applyNumberFormat="1" applyFont="1" applyBorder="1"/>
    <xf numFmtId="4" fontId="25" fillId="0" borderId="6" xfId="23" applyNumberFormat="1" applyFont="1" applyBorder="1"/>
    <xf numFmtId="4" fontId="8" fillId="0" borderId="6" xfId="23" applyNumberFormat="1" applyFont="1" applyBorder="1"/>
    <xf numFmtId="4" fontId="8" fillId="0" borderId="6" xfId="23" applyNumberFormat="1" applyFont="1" applyBorder="1" applyAlignment="1">
      <alignment horizontal="right"/>
    </xf>
    <xf numFmtId="4" fontId="8" fillId="0" borderId="11" xfId="23" applyNumberFormat="1" applyFont="1" applyBorder="1"/>
    <xf numFmtId="4" fontId="8" fillId="0" borderId="0" xfId="23" applyNumberFormat="1" applyFont="1" applyAlignment="1">
      <alignment horizontal="right"/>
    </xf>
    <xf numFmtId="4" fontId="5" fillId="0" borderId="0" xfId="23" applyNumberFormat="1" applyFont="1" applyAlignment="1">
      <alignment vertical="center"/>
    </xf>
    <xf numFmtId="4" fontId="3" fillId="0" borderId="1" xfId="23" applyNumberFormat="1" applyBorder="1"/>
    <xf numFmtId="4" fontId="3" fillId="0" borderId="0" xfId="23" applyNumberFormat="1"/>
    <xf numFmtId="4" fontId="3" fillId="0" borderId="2" xfId="23" applyNumberFormat="1" applyBorder="1"/>
    <xf numFmtId="4" fontId="5" fillId="0" borderId="0" xfId="23" applyNumberFormat="1" applyFont="1" applyAlignment="1">
      <alignment vertical="center" wrapText="1"/>
    </xf>
    <xf numFmtId="4" fontId="3" fillId="0" borderId="1" xfId="23" applyNumberFormat="1" applyBorder="1" applyAlignment="1">
      <alignment vertical="top" wrapText="1"/>
    </xf>
    <xf numFmtId="4" fontId="3" fillId="0" borderId="0" xfId="23" applyNumberFormat="1" applyAlignment="1">
      <alignment vertical="top" wrapText="1"/>
    </xf>
    <xf numFmtId="4" fontId="3" fillId="0" borderId="2" xfId="23" applyNumberFormat="1" applyBorder="1" applyAlignment="1">
      <alignment vertical="top" wrapText="1"/>
    </xf>
    <xf numFmtId="4" fontId="10" fillId="0" borderId="1" xfId="23" applyNumberFormat="1" applyFont="1" applyBorder="1" applyAlignment="1">
      <alignment vertical="top" wrapText="1"/>
    </xf>
    <xf numFmtId="4" fontId="10" fillId="0" borderId="0" xfId="23" applyNumberFormat="1" applyFont="1" applyAlignment="1">
      <alignment horizontal="right" vertical="top" wrapText="1"/>
    </xf>
    <xf numFmtId="4" fontId="8" fillId="0" borderId="0" xfId="23" applyNumberFormat="1" applyFont="1" applyAlignment="1">
      <alignment vertical="center" wrapText="1"/>
    </xf>
    <xf numFmtId="4" fontId="10" fillId="0" borderId="0" xfId="23" applyNumberFormat="1" applyFont="1" applyAlignment="1">
      <alignment vertical="top" wrapText="1"/>
    </xf>
    <xf numFmtId="4" fontId="10" fillId="0" borderId="2" xfId="23" applyNumberFormat="1" applyFont="1" applyBorder="1" applyAlignment="1">
      <alignment vertical="top" wrapText="1"/>
    </xf>
    <xf numFmtId="4" fontId="3" fillId="0" borderId="0" xfId="23" applyNumberFormat="1" applyAlignment="1">
      <alignment horizontal="right" vertical="top" wrapText="1"/>
    </xf>
    <xf numFmtId="4" fontId="8" fillId="0" borderId="1" xfId="23" applyNumberFormat="1" applyFont="1" applyBorder="1" applyAlignment="1">
      <alignment vertical="top" wrapText="1"/>
    </xf>
    <xf numFmtId="4" fontId="8" fillId="0" borderId="25" xfId="23" applyNumberFormat="1" applyFont="1" applyBorder="1" applyAlignment="1">
      <alignment horizontal="right" vertical="top" wrapText="1"/>
    </xf>
    <xf numFmtId="4" fontId="3" fillId="0" borderId="3" xfId="23" applyNumberFormat="1" applyBorder="1"/>
    <xf numFmtId="4" fontId="3" fillId="0" borderId="4" xfId="23" applyNumberFormat="1" applyBorder="1"/>
    <xf numFmtId="0" fontId="3" fillId="0" borderId="4" xfId="23" applyBorder="1"/>
    <xf numFmtId="4" fontId="3" fillId="0" borderId="5" xfId="23" applyNumberFormat="1" applyBorder="1"/>
    <xf numFmtId="49" fontId="8" fillId="0" borderId="0" xfId="23" applyNumberFormat="1" applyFont="1" applyAlignment="1">
      <alignment horizontal="right"/>
    </xf>
    <xf numFmtId="0" fontId="5" fillId="5" borderId="0" xfId="23" applyFont="1" applyFill="1" applyAlignment="1">
      <alignment horizontal="center" vertical="center"/>
    </xf>
    <xf numFmtId="0" fontId="5" fillId="0" borderId="0" xfId="23" applyFont="1" applyAlignment="1">
      <alignment vertical="center"/>
    </xf>
    <xf numFmtId="0" fontId="5" fillId="0" borderId="0" xfId="23" applyFont="1"/>
    <xf numFmtId="0" fontId="3" fillId="0" borderId="0" xfId="23" applyAlignment="1">
      <alignment vertical="center"/>
    </xf>
    <xf numFmtId="0" fontId="27" fillId="0" borderId="0" xfId="23" applyFont="1"/>
    <xf numFmtId="0" fontId="27" fillId="0" borderId="0" xfId="23" applyFont="1" applyAlignment="1">
      <alignment horizontal="center" vertical="center"/>
    </xf>
    <xf numFmtId="167" fontId="3" fillId="0" borderId="0" xfId="23" applyNumberFormat="1" applyAlignment="1">
      <alignment horizontal="center" vertical="center"/>
    </xf>
    <xf numFmtId="0" fontId="3" fillId="0" borderId="0" xfId="23" applyAlignment="1">
      <alignment horizontal="center" vertical="center"/>
    </xf>
    <xf numFmtId="167" fontId="13" fillId="0" borderId="0" xfId="23" applyNumberFormat="1" applyFont="1"/>
    <xf numFmtId="167" fontId="3" fillId="0" borderId="0" xfId="23" applyNumberFormat="1" applyAlignment="1">
      <alignment vertical="center"/>
    </xf>
    <xf numFmtId="0" fontId="3" fillId="0" borderId="0" xfId="23" applyAlignment="1">
      <alignment vertical="center" wrapText="1"/>
    </xf>
    <xf numFmtId="0" fontId="10" fillId="0" borderId="0" xfId="23" applyFont="1" applyAlignment="1">
      <alignment vertical="center" wrapText="1"/>
    </xf>
    <xf numFmtId="0" fontId="13" fillId="0" borderId="0" xfId="23" applyFont="1" applyAlignment="1">
      <alignment horizontal="right"/>
    </xf>
    <xf numFmtId="0" fontId="23" fillId="0" borderId="0" xfId="0" applyFont="1"/>
    <xf numFmtId="0" fontId="23" fillId="0" borderId="0" xfId="0" applyFont="1" applyAlignment="1">
      <alignment vertical="center"/>
    </xf>
    <xf numFmtId="0" fontId="2" fillId="2" borderId="14" xfId="0" applyFont="1" applyFill="1" applyBorder="1" applyAlignment="1">
      <alignment horizontal="center" vertical="center" wrapText="1"/>
    </xf>
    <xf numFmtId="49" fontId="20" fillId="2" borderId="18" xfId="0" applyNumberFormat="1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5" fillId="0" borderId="10" xfId="0" applyNumberFormat="1" applyFont="1" applyBorder="1" applyAlignment="1">
      <alignment vertical="top"/>
    </xf>
    <xf numFmtId="4" fontId="5" fillId="0" borderId="5" xfId="0" applyNumberFormat="1" applyFont="1" applyBorder="1" applyAlignment="1">
      <alignment vertical="top"/>
    </xf>
    <xf numFmtId="4" fontId="5" fillId="0" borderId="2" xfId="0" applyNumberFormat="1" applyFont="1" applyBorder="1" applyAlignment="1">
      <alignment vertical="top"/>
    </xf>
    <xf numFmtId="49" fontId="3" fillId="0" borderId="21" xfId="0" applyNumberFormat="1" applyFont="1" applyBorder="1" applyAlignment="1">
      <alignment horizontal="center" vertical="top"/>
    </xf>
    <xf numFmtId="4" fontId="3" fillId="0" borderId="21" xfId="0" applyNumberFormat="1" applyFont="1" applyBorder="1" applyAlignment="1">
      <alignment vertical="top"/>
    </xf>
    <xf numFmtId="4" fontId="3" fillId="0" borderId="24" xfId="0" applyNumberFormat="1" applyFont="1" applyBorder="1" applyAlignment="1">
      <alignment vertical="top"/>
    </xf>
    <xf numFmtId="4" fontId="3" fillId="0" borderId="2" xfId="0" applyNumberFormat="1" applyFont="1" applyBorder="1" applyAlignment="1">
      <alignment horizontal="justify" vertical="top"/>
    </xf>
    <xf numFmtId="4" fontId="5" fillId="0" borderId="2" xfId="0" applyNumberFormat="1" applyFont="1" applyBorder="1" applyAlignment="1">
      <alignment horizontal="justify" vertical="center"/>
    </xf>
    <xf numFmtId="4" fontId="3" fillId="0" borderId="21" xfId="0" applyNumberFormat="1" applyFont="1" applyBorder="1" applyAlignment="1">
      <alignment horizontal="justify" vertical="top"/>
    </xf>
    <xf numFmtId="4" fontId="5" fillId="0" borderId="2" xfId="0" applyNumberFormat="1" applyFont="1" applyBorder="1" applyAlignment="1">
      <alignment horizontal="justify" vertical="top"/>
    </xf>
    <xf numFmtId="4" fontId="3" fillId="0" borderId="0" xfId="0" applyNumberFormat="1" applyFont="1" applyAlignment="1">
      <alignment vertical="top"/>
    </xf>
    <xf numFmtId="49" fontId="3" fillId="0" borderId="20" xfId="0" applyNumberFormat="1" applyFont="1" applyBorder="1" applyAlignment="1">
      <alignment horizontal="center" vertical="top"/>
    </xf>
    <xf numFmtId="4" fontId="3" fillId="0" borderId="40" xfId="0" applyNumberFormat="1" applyFont="1" applyBorder="1" applyAlignment="1">
      <alignment horizontal="center"/>
    </xf>
    <xf numFmtId="4" fontId="3" fillId="0" borderId="10" xfId="0" applyNumberFormat="1" applyFont="1" applyBorder="1"/>
    <xf numFmtId="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7" fillId="0" borderId="0" xfId="0" applyFont="1"/>
    <xf numFmtId="0" fontId="13" fillId="0" borderId="0" xfId="0" applyFont="1" applyAlignment="1">
      <alignment horizontal="right"/>
    </xf>
    <xf numFmtId="0" fontId="16" fillId="0" borderId="0" xfId="11" applyFont="1" applyAlignment="1">
      <alignment horizontal="center"/>
    </xf>
    <xf numFmtId="0" fontId="18" fillId="0" borderId="0" xfId="11" applyFont="1" applyAlignment="1">
      <alignment horizontal="center" vertical="top"/>
    </xf>
    <xf numFmtId="0" fontId="5" fillId="3" borderId="0" xfId="11" applyFont="1" applyFill="1" applyAlignment="1">
      <alignment horizontal="center" vertical="center"/>
    </xf>
    <xf numFmtId="0" fontId="20" fillId="2" borderId="18" xfId="11" applyFont="1" applyFill="1" applyBorder="1" applyAlignment="1">
      <alignment horizontal="center" vertical="center"/>
    </xf>
    <xf numFmtId="0" fontId="18" fillId="0" borderId="0" xfId="10" applyFont="1" applyAlignment="1">
      <alignment horizontal="right"/>
    </xf>
    <xf numFmtId="0" fontId="18" fillId="0" borderId="0" xfId="10" applyFont="1" applyAlignment="1">
      <alignment horizontal="right" vertical="top"/>
    </xf>
    <xf numFmtId="165" fontId="3" fillId="0" borderId="0" xfId="0" applyNumberFormat="1" applyFont="1"/>
    <xf numFmtId="4" fontId="3" fillId="0" borderId="2" xfId="0" applyNumberFormat="1" applyFont="1" applyBorder="1" applyAlignment="1">
      <alignment horizontal="justify" vertical="center"/>
    </xf>
    <xf numFmtId="4" fontId="5" fillId="0" borderId="0" xfId="0" applyNumberFormat="1" applyFont="1" applyAlignment="1">
      <alignment horizontal="center" vertical="center"/>
    </xf>
    <xf numFmtId="4" fontId="8" fillId="0" borderId="0" xfId="14" applyNumberFormat="1" applyFont="1" applyFill="1" applyBorder="1" applyAlignment="1">
      <alignment horizontal="center" vertical="center" wrapText="1"/>
    </xf>
    <xf numFmtId="4" fontId="8" fillId="0" borderId="0" xfId="14" applyNumberFormat="1" applyFont="1" applyFill="1" applyBorder="1" applyAlignment="1">
      <alignment horizontal="center" vertical="center"/>
    </xf>
    <xf numFmtId="165" fontId="3" fillId="0" borderId="0" xfId="18" applyNumberFormat="1" applyFont="1" applyFill="1" applyBorder="1" applyAlignment="1">
      <alignment horizontal="right" vertical="top"/>
    </xf>
    <xf numFmtId="0" fontId="5" fillId="3" borderId="0" xfId="11" applyFont="1" applyFill="1" applyAlignment="1">
      <alignment horizontal="center" vertical="center"/>
    </xf>
    <xf numFmtId="0" fontId="3" fillId="3" borderId="0" xfId="11" applyFont="1" applyFill="1" applyAlignment="1">
      <alignment horizontal="center" vertical="center"/>
    </xf>
    <xf numFmtId="0" fontId="20" fillId="2" borderId="13" xfId="11" applyFont="1" applyFill="1" applyBorder="1" applyAlignment="1">
      <alignment horizontal="center" vertical="center" wrapText="1"/>
    </xf>
    <xf numFmtId="0" fontId="20" fillId="2" borderId="17" xfId="11" applyFont="1" applyFill="1" applyBorder="1" applyAlignment="1">
      <alignment horizontal="center" vertical="center" wrapText="1"/>
    </xf>
    <xf numFmtId="0" fontId="20" fillId="2" borderId="14" xfId="11" applyFont="1" applyFill="1" applyBorder="1" applyAlignment="1">
      <alignment horizontal="center" vertical="center" wrapText="1"/>
    </xf>
    <xf numFmtId="0" fontId="20" fillId="2" borderId="15" xfId="11" applyFont="1" applyFill="1" applyBorder="1" applyAlignment="1">
      <alignment horizontal="center" vertical="center"/>
    </xf>
    <xf numFmtId="0" fontId="20" fillId="2" borderId="18" xfId="11" applyFont="1" applyFill="1" applyBorder="1" applyAlignment="1">
      <alignment horizontal="center" vertical="center"/>
    </xf>
    <xf numFmtId="0" fontId="20" fillId="2" borderId="15" xfId="11" applyFont="1" applyFill="1" applyBorder="1" applyAlignment="1">
      <alignment horizontal="center" vertical="center" wrapText="1"/>
    </xf>
    <xf numFmtId="0" fontId="20" fillId="2" borderId="18" xfId="11" applyFont="1" applyFill="1" applyBorder="1" applyAlignment="1">
      <alignment horizontal="center" vertical="center" wrapText="1"/>
    </xf>
    <xf numFmtId="0" fontId="16" fillId="0" borderId="0" xfId="11" applyFont="1" applyAlignment="1">
      <alignment horizontal="center"/>
    </xf>
    <xf numFmtId="0" fontId="7" fillId="0" borderId="0" xfId="0" applyFont="1" applyAlignment="1">
      <alignment horizontal="justify"/>
    </xf>
    <xf numFmtId="0" fontId="4" fillId="0" borderId="0" xfId="11" applyFont="1" applyAlignment="1">
      <alignment horizontal="justify" vertical="top"/>
    </xf>
    <xf numFmtId="0" fontId="20" fillId="2" borderId="16" xfId="11" applyFont="1" applyFill="1" applyBorder="1" applyAlignment="1">
      <alignment horizontal="center" vertical="center" wrapText="1"/>
    </xf>
    <xf numFmtId="0" fontId="20" fillId="2" borderId="19" xfId="11" applyFont="1" applyFill="1" applyBorder="1" applyAlignment="1">
      <alignment horizontal="center" vertical="center" wrapText="1"/>
    </xf>
    <xf numFmtId="0" fontId="28" fillId="0" borderId="0" xfId="1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/>
    </xf>
    <xf numFmtId="4" fontId="2" fillId="2" borderId="22" xfId="0" applyNumberFormat="1" applyFont="1" applyFill="1" applyBorder="1" applyAlignment="1">
      <alignment horizontal="center" vertical="center"/>
    </xf>
    <xf numFmtId="4" fontId="2" fillId="2" borderId="23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 wrapText="1"/>
    </xf>
    <xf numFmtId="4" fontId="2" fillId="2" borderId="16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4" fontId="3" fillId="0" borderId="0" xfId="0" applyNumberFormat="1" applyFont="1" applyAlignment="1">
      <alignment horizontal="center"/>
    </xf>
    <xf numFmtId="0" fontId="5" fillId="3" borderId="2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4" fontId="2" fillId="2" borderId="16" xfId="0" applyNumberFormat="1" applyFont="1" applyFill="1" applyBorder="1" applyAlignment="1">
      <alignment horizontal="left" vertical="center" wrapText="1"/>
    </xf>
    <xf numFmtId="4" fontId="2" fillId="2" borderId="29" xfId="0" applyNumberFormat="1" applyFont="1" applyFill="1" applyBorder="1" applyAlignment="1">
      <alignment horizontal="left" vertical="center" wrapText="1"/>
    </xf>
    <xf numFmtId="4" fontId="2" fillId="2" borderId="13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justify" vertical="top"/>
    </xf>
    <xf numFmtId="4" fontId="29" fillId="0" borderId="0" xfId="0" applyNumberFormat="1" applyFont="1" applyAlignment="1">
      <alignment horizontal="justify" vertical="top"/>
    </xf>
    <xf numFmtId="4" fontId="8" fillId="0" borderId="0" xfId="19" applyNumberFormat="1" applyFont="1" applyAlignment="1">
      <alignment horizontal="left" vertical="top" wrapText="1"/>
    </xf>
    <xf numFmtId="4" fontId="8" fillId="0" borderId="2" xfId="19" applyNumberFormat="1" applyFont="1" applyBorder="1" applyAlignment="1">
      <alignment horizontal="left" vertical="top" wrapText="1"/>
    </xf>
    <xf numFmtId="4" fontId="8" fillId="6" borderId="1" xfId="19" applyNumberFormat="1" applyFont="1" applyFill="1" applyBorder="1" applyAlignment="1">
      <alignment horizontal="justify" vertical="top" wrapText="1"/>
    </xf>
    <xf numFmtId="4" fontId="8" fillId="6" borderId="0" xfId="19" applyNumberFormat="1" applyFont="1" applyFill="1" applyAlignment="1">
      <alignment horizontal="justify" vertical="top" wrapText="1"/>
    </xf>
    <xf numFmtId="4" fontId="8" fillId="6" borderId="2" xfId="19" applyNumberFormat="1" applyFont="1" applyFill="1" applyBorder="1" applyAlignment="1">
      <alignment horizontal="justify" vertical="top" wrapText="1"/>
    </xf>
    <xf numFmtId="4" fontId="5" fillId="0" borderId="0" xfId="19" applyNumberFormat="1" applyFont="1" applyAlignment="1">
      <alignment horizontal="center"/>
    </xf>
    <xf numFmtId="4" fontId="3" fillId="0" borderId="0" xfId="19" applyNumberFormat="1" applyAlignment="1">
      <alignment horizontal="center"/>
    </xf>
    <xf numFmtId="4" fontId="8" fillId="0" borderId="0" xfId="19" applyNumberFormat="1" applyFont="1" applyAlignment="1">
      <alignment horizontal="left" vertical="top"/>
    </xf>
    <xf numFmtId="4" fontId="8" fillId="0" borderId="2" xfId="19" applyNumberFormat="1" applyFont="1" applyBorder="1" applyAlignment="1">
      <alignment horizontal="left" vertical="top"/>
    </xf>
    <xf numFmtId="0" fontId="5" fillId="0" borderId="1" xfId="19" applyFont="1" applyBorder="1" applyAlignment="1">
      <alignment horizontal="center" vertical="top"/>
    </xf>
    <xf numFmtId="0" fontId="5" fillId="0" borderId="0" xfId="19" applyFont="1" applyAlignment="1">
      <alignment horizontal="center" vertical="top"/>
    </xf>
    <xf numFmtId="0" fontId="5" fillId="0" borderId="2" xfId="19" applyFont="1" applyBorder="1" applyAlignment="1">
      <alignment horizontal="center" vertical="top"/>
    </xf>
    <xf numFmtId="4" fontId="5" fillId="3" borderId="0" xfId="19" applyNumberFormat="1" applyFont="1" applyFill="1" applyAlignment="1">
      <alignment horizontal="center"/>
    </xf>
    <xf numFmtId="4" fontId="10" fillId="3" borderId="0" xfId="19" applyNumberFormat="1" applyFont="1" applyFill="1" applyAlignment="1">
      <alignment horizontal="center"/>
    </xf>
    <xf numFmtId="4" fontId="5" fillId="3" borderId="0" xfId="19" applyNumberFormat="1" applyFont="1" applyFill="1" applyAlignment="1">
      <alignment horizontal="left" vertical="center"/>
    </xf>
    <xf numFmtId="4" fontId="3" fillId="3" borderId="0" xfId="19" applyNumberFormat="1" applyFill="1" applyAlignment="1">
      <alignment horizontal="left" vertical="center"/>
    </xf>
    <xf numFmtId="4" fontId="22" fillId="2" borderId="0" xfId="19" applyNumberFormat="1" applyFont="1" applyFill="1" applyAlignment="1">
      <alignment horizontal="center" vertical="center"/>
    </xf>
    <xf numFmtId="4" fontId="22" fillId="2" borderId="28" xfId="19" applyNumberFormat="1" applyFont="1" applyFill="1" applyBorder="1" applyAlignment="1">
      <alignment horizontal="center" vertical="center"/>
    </xf>
    <xf numFmtId="4" fontId="23" fillId="2" borderId="15" xfId="19" applyNumberFormat="1" applyFont="1" applyFill="1" applyBorder="1" applyAlignment="1">
      <alignment horizontal="center" vertical="center"/>
    </xf>
    <xf numFmtId="4" fontId="23" fillId="2" borderId="16" xfId="19" applyNumberFormat="1" applyFont="1" applyFill="1" applyBorder="1" applyAlignment="1">
      <alignment horizontal="center" vertical="center"/>
    </xf>
    <xf numFmtId="0" fontId="8" fillId="0" borderId="0" xfId="22" applyFont="1" applyAlignment="1">
      <alignment horizontal="left" vertical="top"/>
    </xf>
    <xf numFmtId="0" fontId="8" fillId="0" borderId="2" xfId="22" applyFont="1" applyBorder="1" applyAlignment="1">
      <alignment horizontal="left" vertical="top"/>
    </xf>
    <xf numFmtId="0" fontId="5" fillId="3" borderId="0" xfId="22" applyFont="1" applyFill="1" applyAlignment="1">
      <alignment horizontal="center"/>
    </xf>
    <xf numFmtId="0" fontId="10" fillId="3" borderId="0" xfId="22" applyFont="1" applyFill="1" applyAlignment="1">
      <alignment horizontal="center"/>
    </xf>
    <xf numFmtId="0" fontId="5" fillId="3" borderId="0" xfId="22" applyFont="1" applyFill="1" applyAlignment="1">
      <alignment horizontal="left" vertical="center"/>
    </xf>
    <xf numFmtId="0" fontId="22" fillId="2" borderId="26" xfId="22" applyFont="1" applyFill="1" applyBorder="1" applyAlignment="1">
      <alignment horizontal="center" vertical="center"/>
    </xf>
    <xf numFmtId="0" fontId="22" fillId="2" borderId="0" xfId="22" applyFont="1" applyFill="1" applyAlignment="1">
      <alignment horizontal="center" vertical="center"/>
    </xf>
    <xf numFmtId="0" fontId="22" fillId="2" borderId="31" xfId="22" applyFont="1" applyFill="1" applyBorder="1" applyAlignment="1">
      <alignment horizontal="center" vertical="center"/>
    </xf>
    <xf numFmtId="0" fontId="22" fillId="2" borderId="32" xfId="22" applyFont="1" applyFill="1" applyBorder="1" applyAlignment="1">
      <alignment horizontal="center" vertical="center"/>
    </xf>
    <xf numFmtId="171" fontId="22" fillId="2" borderId="15" xfId="22" applyNumberFormat="1" applyFont="1" applyFill="1" applyBorder="1" applyAlignment="1">
      <alignment horizontal="center" vertical="center"/>
    </xf>
    <xf numFmtId="171" fontId="23" fillId="2" borderId="30" xfId="22" applyNumberFormat="1" applyFont="1" applyFill="1" applyBorder="1" applyAlignment="1">
      <alignment horizontal="center" vertical="center" wrapText="1"/>
    </xf>
    <xf numFmtId="171" fontId="23" fillId="2" borderId="34" xfId="22" applyNumberFormat="1" applyFont="1" applyFill="1" applyBorder="1" applyAlignment="1">
      <alignment horizontal="center" vertical="center" wrapText="1"/>
    </xf>
    <xf numFmtId="0" fontId="8" fillId="0" borderId="1" xfId="22" applyFont="1" applyBorder="1" applyAlignment="1">
      <alignment horizontal="center" vertical="center"/>
    </xf>
    <xf numFmtId="0" fontId="8" fillId="0" borderId="0" xfId="22" applyFont="1" applyAlignment="1">
      <alignment horizontal="center" vertical="center"/>
    </xf>
    <xf numFmtId="0" fontId="8" fillId="0" borderId="2" xfId="22" applyFont="1" applyBorder="1" applyAlignment="1">
      <alignment horizontal="center" vertical="center"/>
    </xf>
    <xf numFmtId="0" fontId="8" fillId="6" borderId="1" xfId="22" applyFont="1" applyFill="1" applyBorder="1" applyAlignment="1">
      <alignment horizontal="left" vertical="top"/>
    </xf>
    <xf numFmtId="0" fontId="8" fillId="6" borderId="0" xfId="22" applyFont="1" applyFill="1" applyAlignment="1">
      <alignment horizontal="left" vertical="top"/>
    </xf>
    <xf numFmtId="0" fontId="8" fillId="6" borderId="2" xfId="22" applyFont="1" applyFill="1" applyBorder="1" applyAlignment="1">
      <alignment horizontal="left" vertical="top"/>
    </xf>
    <xf numFmtId="0" fontId="8" fillId="6" borderId="1" xfId="19" applyFont="1" applyFill="1" applyBorder="1" applyAlignment="1">
      <alignment horizontal="left"/>
    </xf>
    <xf numFmtId="0" fontId="8" fillId="6" borderId="0" xfId="19" applyFont="1" applyFill="1" applyAlignment="1">
      <alignment horizontal="left"/>
    </xf>
    <xf numFmtId="0" fontId="8" fillId="6" borderId="2" xfId="19" applyFont="1" applyFill="1" applyBorder="1" applyAlignment="1">
      <alignment horizontal="left"/>
    </xf>
    <xf numFmtId="0" fontId="5" fillId="0" borderId="0" xfId="19" applyFont="1" applyAlignment="1">
      <alignment horizontal="center" vertical="center"/>
    </xf>
    <xf numFmtId="0" fontId="23" fillId="2" borderId="26" xfId="22" applyFont="1" applyFill="1" applyBorder="1" applyAlignment="1">
      <alignment horizontal="center" vertical="center"/>
    </xf>
    <xf numFmtId="0" fontId="23" fillId="2" borderId="0" xfId="22" applyFont="1" applyFill="1" applyAlignment="1">
      <alignment horizontal="center" vertical="center"/>
    </xf>
    <xf numFmtId="0" fontId="23" fillId="2" borderId="31" xfId="22" applyFont="1" applyFill="1" applyBorder="1" applyAlignment="1">
      <alignment horizontal="center" vertical="center"/>
    </xf>
    <xf numFmtId="0" fontId="23" fillId="2" borderId="32" xfId="22" applyFont="1" applyFill="1" applyBorder="1" applyAlignment="1">
      <alignment horizontal="center" vertical="center"/>
    </xf>
    <xf numFmtId="171" fontId="23" fillId="2" borderId="15" xfId="22" applyNumberFormat="1" applyFont="1" applyFill="1" applyBorder="1" applyAlignment="1">
      <alignment horizontal="center" vertical="center"/>
    </xf>
    <xf numFmtId="171" fontId="22" fillId="2" borderId="35" xfId="22" applyNumberFormat="1" applyFont="1" applyFill="1" applyBorder="1" applyAlignment="1">
      <alignment horizontal="center" vertical="center"/>
    </xf>
    <xf numFmtId="171" fontId="22" fillId="2" borderId="36" xfId="22" applyNumberFormat="1" applyFont="1" applyFill="1" applyBorder="1" applyAlignment="1">
      <alignment horizontal="center" vertical="center"/>
    </xf>
    <xf numFmtId="171" fontId="22" fillId="2" borderId="37" xfId="22" applyNumberFormat="1" applyFont="1" applyFill="1" applyBorder="1" applyAlignment="1">
      <alignment horizontal="center" vertical="center"/>
    </xf>
    <xf numFmtId="0" fontId="5" fillId="0" borderId="1" xfId="22" applyFont="1" applyBorder="1" applyAlignment="1">
      <alignment horizontal="center" vertical="center"/>
    </xf>
    <xf numFmtId="0" fontId="5" fillId="0" borderId="0" xfId="22" applyFont="1" applyAlignment="1">
      <alignment horizontal="center" vertical="center"/>
    </xf>
    <xf numFmtId="0" fontId="5" fillId="0" borderId="2" xfId="22" applyFont="1" applyBorder="1" applyAlignment="1">
      <alignment horizontal="center" vertical="center"/>
    </xf>
    <xf numFmtId="4" fontId="10" fillId="0" borderId="1" xfId="23" applyNumberFormat="1" applyFont="1" applyBorder="1" applyAlignment="1">
      <alignment horizontal="justify" vertical="top" wrapText="1"/>
    </xf>
    <xf numFmtId="4" fontId="10" fillId="0" borderId="0" xfId="23" applyNumberFormat="1" applyFont="1" applyAlignment="1">
      <alignment horizontal="justify" vertical="top" wrapText="1"/>
    </xf>
    <xf numFmtId="4" fontId="10" fillId="0" borderId="2" xfId="23" applyNumberFormat="1" applyFont="1" applyBorder="1" applyAlignment="1">
      <alignment horizontal="justify" vertical="top" wrapText="1"/>
    </xf>
    <xf numFmtId="4" fontId="10" fillId="0" borderId="1" xfId="23" applyNumberFormat="1" applyFont="1" applyBorder="1" applyAlignment="1">
      <alignment horizontal="justify" vertical="top"/>
    </xf>
    <xf numFmtId="4" fontId="10" fillId="0" borderId="0" xfId="23" applyNumberFormat="1" applyFont="1" applyAlignment="1">
      <alignment horizontal="justify" vertical="top"/>
    </xf>
    <xf numFmtId="4" fontId="10" fillId="0" borderId="2" xfId="23" applyNumberFormat="1" applyFont="1" applyBorder="1" applyAlignment="1">
      <alignment horizontal="justify" vertical="top"/>
    </xf>
    <xf numFmtId="0" fontId="3" fillId="0" borderId="0" xfId="23" applyAlignment="1">
      <alignment horizontal="center"/>
    </xf>
    <xf numFmtId="4" fontId="3" fillId="0" borderId="0" xfId="23" applyNumberFormat="1" applyAlignment="1">
      <alignment horizontal="center"/>
    </xf>
    <xf numFmtId="0" fontId="5" fillId="5" borderId="0" xfId="23" applyFont="1" applyFill="1" applyAlignment="1">
      <alignment horizontal="center" vertical="center"/>
    </xf>
    <xf numFmtId="0" fontId="5" fillId="0" borderId="0" xfId="23" applyFont="1" applyAlignment="1">
      <alignment horizontal="center" vertical="center"/>
    </xf>
    <xf numFmtId="0" fontId="5" fillId="3" borderId="0" xfId="23" applyFont="1" applyFill="1" applyAlignment="1">
      <alignment horizontal="center"/>
    </xf>
    <xf numFmtId="0" fontId="10" fillId="3" borderId="0" xfId="23" applyFont="1" applyFill="1" applyAlignment="1">
      <alignment horizontal="center"/>
    </xf>
    <xf numFmtId="0" fontId="5" fillId="3" borderId="0" xfId="23" applyFont="1" applyFill="1" applyAlignment="1">
      <alignment horizontal="left" vertical="center"/>
    </xf>
    <xf numFmtId="4" fontId="23" fillId="2" borderId="13" xfId="23" applyNumberFormat="1" applyFont="1" applyFill="1" applyBorder="1" applyAlignment="1">
      <alignment horizontal="center" vertical="center"/>
    </xf>
    <xf numFmtId="4" fontId="23" fillId="2" borderId="15" xfId="23" applyNumberFormat="1" applyFont="1" applyFill="1" applyBorder="1" applyAlignment="1">
      <alignment horizontal="center" vertical="center"/>
    </xf>
    <xf numFmtId="0" fontId="23" fillId="2" borderId="15" xfId="23" applyFont="1" applyFill="1" applyBorder="1" applyAlignment="1">
      <alignment horizontal="center" vertical="center"/>
    </xf>
    <xf numFmtId="4" fontId="22" fillId="2" borderId="15" xfId="23" applyNumberFormat="1" applyFont="1" applyFill="1" applyBorder="1" applyAlignment="1">
      <alignment horizontal="center" vertical="center"/>
    </xf>
    <xf numFmtId="4" fontId="22" fillId="2" borderId="38" xfId="23" applyNumberFormat="1" applyFont="1" applyFill="1" applyBorder="1" applyAlignment="1">
      <alignment horizontal="center" vertical="center"/>
    </xf>
    <xf numFmtId="0" fontId="22" fillId="2" borderId="38" xfId="23" applyFont="1" applyFill="1" applyBorder="1" applyAlignment="1">
      <alignment horizontal="center" vertical="center"/>
    </xf>
    <xf numFmtId="0" fontId="22" fillId="2" borderId="18" xfId="23" applyFont="1" applyFill="1" applyBorder="1" applyAlignment="1">
      <alignment horizontal="center" vertical="center"/>
    </xf>
    <xf numFmtId="4" fontId="5" fillId="0" borderId="1" xfId="21" applyNumberFormat="1" applyFont="1" applyFill="1" applyBorder="1" applyAlignment="1">
      <alignment horizontal="center" vertical="center"/>
    </xf>
    <xf numFmtId="4" fontId="5" fillId="0" borderId="3" xfId="21" applyNumberFormat="1" applyFont="1" applyFill="1" applyBorder="1" applyAlignment="1">
      <alignment horizontal="center" vertical="center"/>
    </xf>
    <xf numFmtId="4" fontId="5" fillId="0" borderId="1" xfId="23" applyNumberFormat="1" applyFont="1" applyBorder="1" applyAlignment="1">
      <alignment horizontal="center" vertical="center"/>
    </xf>
    <xf numFmtId="4" fontId="5" fillId="0" borderId="0" xfId="23" applyNumberFormat="1" applyFont="1" applyAlignment="1">
      <alignment horizontal="center" vertical="center"/>
    </xf>
    <xf numFmtId="4" fontId="5" fillId="0" borderId="2" xfId="23" applyNumberFormat="1" applyFont="1" applyBorder="1" applyAlignment="1">
      <alignment horizontal="center" vertical="center"/>
    </xf>
    <xf numFmtId="4" fontId="3" fillId="0" borderId="1" xfId="23" applyNumberFormat="1" applyBorder="1" applyAlignment="1">
      <alignment horizontal="justify" vertical="top" wrapText="1"/>
    </xf>
    <xf numFmtId="4" fontId="3" fillId="0" borderId="0" xfId="23" applyNumberFormat="1" applyAlignment="1">
      <alignment horizontal="justify" vertical="top" wrapText="1"/>
    </xf>
    <xf numFmtId="4" fontId="3" fillId="0" borderId="2" xfId="23" applyNumberFormat="1" applyBorder="1" applyAlignment="1">
      <alignment horizontal="justify" vertical="top" wrapText="1"/>
    </xf>
    <xf numFmtId="4" fontId="5" fillId="0" borderId="1" xfId="23" applyNumberFormat="1" applyFont="1" applyBorder="1" applyAlignment="1">
      <alignment horizontal="center" vertical="top" wrapText="1"/>
    </xf>
    <xf numFmtId="4" fontId="5" fillId="0" borderId="0" xfId="23" applyNumberFormat="1" applyFont="1" applyAlignment="1">
      <alignment horizontal="center" vertical="top" wrapText="1"/>
    </xf>
    <xf numFmtId="4" fontId="5" fillId="0" borderId="2" xfId="23" applyNumberFormat="1" applyFont="1" applyBorder="1" applyAlignment="1">
      <alignment horizontal="center" vertical="top" wrapText="1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4" fontId="20" fillId="2" borderId="38" xfId="0" applyNumberFormat="1" applyFont="1" applyFill="1" applyBorder="1" applyAlignment="1">
      <alignment horizontal="center" vertical="center"/>
    </xf>
    <xf numFmtId="4" fontId="20" fillId="2" borderId="18" xfId="0" applyNumberFormat="1" applyFont="1" applyFill="1" applyBorder="1" applyAlignment="1">
      <alignment horizontal="center" vertical="center"/>
    </xf>
    <xf numFmtId="4" fontId="2" fillId="2" borderId="38" xfId="0" applyNumberFormat="1" applyFont="1" applyFill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</cellXfs>
  <cellStyles count="25">
    <cellStyle name="Millares 15" xfId="8" xr:uid="{00000000-0005-0000-0000-000000000000}"/>
    <cellStyle name="Millares 2" xfId="21" xr:uid="{00000000-0005-0000-0000-000001000000}"/>
    <cellStyle name="Millares 21" xfId="15" xr:uid="{00000000-0005-0000-0000-000002000000}"/>
    <cellStyle name="Millares 21 2" xfId="14" xr:uid="{00000000-0005-0000-0000-000003000000}"/>
    <cellStyle name="Moneda 2" xfId="18" xr:uid="{00000000-0005-0000-0000-000005000000}"/>
    <cellStyle name="Normal" xfId="0" builtinId="0"/>
    <cellStyle name="Normal 11" xfId="17" xr:uid="{00000000-0005-0000-0000-000007000000}"/>
    <cellStyle name="Normal 11 2" xfId="10" xr:uid="{00000000-0005-0000-0000-000008000000}"/>
    <cellStyle name="Normal 12" xfId="4" xr:uid="{00000000-0005-0000-0000-000009000000}"/>
    <cellStyle name="Normal 12 2" xfId="3" xr:uid="{00000000-0005-0000-0000-00000A000000}"/>
    <cellStyle name="Normal 13" xfId="5" xr:uid="{00000000-0005-0000-0000-00000B000000}"/>
    <cellStyle name="Normal 13 2" xfId="7" xr:uid="{00000000-0005-0000-0000-00000C000000}"/>
    <cellStyle name="Normal 16" xfId="19" xr:uid="{00000000-0005-0000-0000-00000D000000}"/>
    <cellStyle name="Normal 16 6" xfId="16" xr:uid="{00000000-0005-0000-0000-00000E000000}"/>
    <cellStyle name="Normal 18" xfId="12" xr:uid="{00000000-0005-0000-0000-00000F000000}"/>
    <cellStyle name="Normal 2" xfId="20" xr:uid="{00000000-0005-0000-0000-000010000000}"/>
    <cellStyle name="Normal 2 2 2" xfId="2" xr:uid="{00000000-0005-0000-0000-000011000000}"/>
    <cellStyle name="Normal 2 4" xfId="9" xr:uid="{00000000-0005-0000-0000-000012000000}"/>
    <cellStyle name="Normal 20 2" xfId="11" xr:uid="{00000000-0005-0000-0000-000013000000}"/>
    <cellStyle name="Normal 21" xfId="13" xr:uid="{00000000-0005-0000-0000-000014000000}"/>
    <cellStyle name="Normal 22" xfId="23" xr:uid="{00000000-0005-0000-0000-000015000000}"/>
    <cellStyle name="Normal 3" xfId="24" xr:uid="{00000000-0005-0000-0000-000016000000}"/>
    <cellStyle name="Normal 6 2 2 2 2 2 2 2" xfId="1" xr:uid="{00000000-0005-0000-0000-000018000000}"/>
    <cellStyle name="Normal 7" xfId="6" xr:uid="{00000000-0005-0000-0000-000019000000}"/>
    <cellStyle name="Normal_anexos" xfId="22" xr:uid="{00000000-0005-0000-0000-00001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11</xdr:row>
      <xdr:rowOff>0</xdr:rowOff>
    </xdr:from>
    <xdr:to>
      <xdr:col>9</xdr:col>
      <xdr:colOff>657225</xdr:colOff>
      <xdr:row>12</xdr:row>
      <xdr:rowOff>0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04775" y="2095500"/>
          <a:ext cx="7410450" cy="190500"/>
        </a:xfrm>
        <a:prstGeom prst="rect">
          <a:avLst/>
        </a:prstGeom>
        <a:solidFill>
          <a:srgbClr val="C00000"/>
        </a:solidFill>
        <a:ln>
          <a:noFill/>
        </a:ln>
      </xdr:spPr>
    </xdr:sp>
    <xdr:clientData/>
  </xdr:twoCellAnchor>
  <xdr:twoCellAnchor>
    <xdr:from>
      <xdr:col>0</xdr:col>
      <xdr:colOff>76200</xdr:colOff>
      <xdr:row>23</xdr:row>
      <xdr:rowOff>123825</xdr:rowOff>
    </xdr:from>
    <xdr:to>
      <xdr:col>9</xdr:col>
      <xdr:colOff>628650</xdr:colOff>
      <xdr:row>24</xdr:row>
      <xdr:rowOff>123825</xdr:rowOff>
    </xdr:to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76200" y="4505325"/>
          <a:ext cx="7410450" cy="190500"/>
        </a:xfrm>
        <a:prstGeom prst="rect">
          <a:avLst/>
        </a:prstGeom>
        <a:solidFill>
          <a:srgbClr val="C00000"/>
        </a:solidFill>
        <a:ln>
          <a:noFill/>
        </a:ln>
      </xdr:spPr>
    </xdr:sp>
    <xdr:clientData/>
  </xdr:twoCellAnchor>
  <xdr:twoCellAnchor editAs="oneCell">
    <xdr:from>
      <xdr:col>0</xdr:col>
      <xdr:colOff>266700</xdr:colOff>
      <xdr:row>14</xdr:row>
      <xdr:rowOff>57150</xdr:rowOff>
    </xdr:from>
    <xdr:to>
      <xdr:col>9</xdr:col>
      <xdr:colOff>533400</xdr:colOff>
      <xdr:row>19</xdr:row>
      <xdr:rowOff>133350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266700" y="2724150"/>
          <a:ext cx="7124700" cy="1028700"/>
        </a:xfrm>
        <a:prstGeom prst="rect">
          <a:avLst/>
        </a:prstGeom>
        <a:solidFill>
          <a:srgbClr val="C00000"/>
        </a:solidFill>
        <a:ln w="9525">
          <a:solidFill>
            <a:schemeClr val="tx1"/>
          </a:solidFill>
          <a:miter lim="800000"/>
          <a:headEnd/>
          <a:tailEnd/>
        </a:ln>
        <a:effectLst>
          <a:prstShdw prst="shdw18" dist="17961" dir="13500000">
            <a:schemeClr val="tx1"/>
          </a:prstShdw>
        </a:effectLst>
      </xdr:spPr>
      <xdr:txBody>
        <a:bodyPr vertOverflow="clip" wrap="square" lIns="64008" tIns="50292" rIns="64008" bIns="0" anchor="t" upright="1"/>
        <a:lstStyle/>
        <a:p>
          <a:pPr algn="ctr" rtl="0">
            <a:defRPr sz="1000"/>
          </a:pPr>
          <a:r>
            <a:rPr lang="es-ES" sz="3000" b="1" i="0" u="none" strike="noStrike" baseline="0">
              <a:solidFill>
                <a:schemeClr val="bg1"/>
              </a:solidFill>
              <a:latin typeface="Arial"/>
              <a:cs typeface="Arial"/>
            </a:rPr>
            <a:t>INFORMACIÓN ARMONIZADA </a:t>
          </a:r>
        </a:p>
        <a:p>
          <a:pPr algn="ctr" rtl="0">
            <a:defRPr sz="1000"/>
          </a:pPr>
          <a:r>
            <a:rPr lang="es-ES" sz="3000" b="1" i="0" u="none" strike="noStrike" baseline="0">
              <a:solidFill>
                <a:schemeClr val="bg1"/>
              </a:solidFill>
              <a:latin typeface="Arial"/>
              <a:cs typeface="Arial"/>
            </a:rPr>
            <a:t>CONAC</a:t>
          </a:r>
        </a:p>
        <a:p>
          <a:pPr algn="ctr" rtl="0">
            <a:defRPr sz="1000"/>
          </a:pPr>
          <a:endParaRPr lang="es-ES" sz="3000" b="1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11</xdr:row>
      <xdr:rowOff>0</xdr:rowOff>
    </xdr:from>
    <xdr:to>
      <xdr:col>9</xdr:col>
      <xdr:colOff>657225</xdr:colOff>
      <xdr:row>12</xdr:row>
      <xdr:rowOff>0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FBEB3812-2A13-46D5-9B73-489A92E5490B}"/>
            </a:ext>
          </a:extLst>
        </xdr:cNvPr>
        <xdr:cNvSpPr>
          <a:spLocks noChangeArrowheads="1"/>
        </xdr:cNvSpPr>
      </xdr:nvSpPr>
      <xdr:spPr bwMode="auto">
        <a:xfrm>
          <a:off x="104775" y="2025650"/>
          <a:ext cx="7410450" cy="184150"/>
        </a:xfrm>
        <a:prstGeom prst="rect">
          <a:avLst/>
        </a:prstGeom>
        <a:solidFill>
          <a:schemeClr val="accent1">
            <a:lumMod val="50000"/>
          </a:schemeClr>
        </a:solidFill>
        <a:ln>
          <a:noFill/>
        </a:ln>
      </xdr:spPr>
    </xdr:sp>
    <xdr:clientData/>
  </xdr:twoCellAnchor>
  <xdr:twoCellAnchor>
    <xdr:from>
      <xdr:col>0</xdr:col>
      <xdr:colOff>76200</xdr:colOff>
      <xdr:row>23</xdr:row>
      <xdr:rowOff>123825</xdr:rowOff>
    </xdr:from>
    <xdr:to>
      <xdr:col>9</xdr:col>
      <xdr:colOff>628650</xdr:colOff>
      <xdr:row>24</xdr:row>
      <xdr:rowOff>123825</xdr:rowOff>
    </xdr:to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7E2C8C08-D7E4-4904-A785-D2CC78683EAA}"/>
            </a:ext>
          </a:extLst>
        </xdr:cNvPr>
        <xdr:cNvSpPr>
          <a:spLocks noChangeArrowheads="1"/>
        </xdr:cNvSpPr>
      </xdr:nvSpPr>
      <xdr:spPr bwMode="auto">
        <a:xfrm>
          <a:off x="76200" y="4359275"/>
          <a:ext cx="7410450" cy="184150"/>
        </a:xfrm>
        <a:prstGeom prst="rect">
          <a:avLst/>
        </a:prstGeom>
        <a:solidFill>
          <a:schemeClr val="accent1">
            <a:lumMod val="50000"/>
          </a:schemeClr>
        </a:solidFill>
        <a:ln>
          <a:noFill/>
        </a:ln>
      </xdr:spPr>
    </xdr:sp>
    <xdr:clientData/>
  </xdr:twoCellAnchor>
  <xdr:oneCellAnchor>
    <xdr:from>
      <xdr:col>0</xdr:col>
      <xdr:colOff>266700</xdr:colOff>
      <xdr:row>14</xdr:row>
      <xdr:rowOff>57150</xdr:rowOff>
    </xdr:from>
    <xdr:ext cx="7124700" cy="996950"/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CA4CAA10-D430-4C25-9741-3698A96935E0}"/>
            </a:ext>
          </a:extLst>
        </xdr:cNvPr>
        <xdr:cNvSpPr txBox="1">
          <a:spLocks noChangeArrowheads="1"/>
        </xdr:cNvSpPr>
      </xdr:nvSpPr>
      <xdr:spPr bwMode="auto">
        <a:xfrm>
          <a:off x="266700" y="2635250"/>
          <a:ext cx="7124700" cy="996950"/>
        </a:xfrm>
        <a:prstGeom prst="rect">
          <a:avLst/>
        </a:prstGeom>
        <a:solidFill>
          <a:schemeClr val="accent1">
            <a:lumMod val="50000"/>
          </a:schemeClr>
        </a:solidFill>
        <a:ln w="9525">
          <a:solidFill>
            <a:schemeClr val="tx1"/>
          </a:solidFill>
          <a:miter lim="800000"/>
          <a:headEnd/>
          <a:tailEnd/>
        </a:ln>
        <a:effectLst>
          <a:prstShdw prst="shdw18" dist="17961" dir="13500000">
            <a:schemeClr val="tx1"/>
          </a:prstShdw>
        </a:effectLst>
      </xdr:spPr>
      <xdr:txBody>
        <a:bodyPr vertOverflow="clip" wrap="square" lIns="64008" tIns="50292" rIns="64008" bIns="0" anchor="t" upright="1"/>
        <a:lstStyle/>
        <a:p>
          <a:pPr algn="ctr" rtl="0">
            <a:defRPr sz="1000"/>
          </a:pPr>
          <a:r>
            <a:rPr lang="es-ES" sz="3000" b="1" i="0" u="none" strike="noStrike" baseline="0">
              <a:solidFill>
                <a:schemeClr val="bg1"/>
              </a:solidFill>
              <a:latin typeface="Arial"/>
              <a:cs typeface="Arial"/>
            </a:rPr>
            <a:t>ESTADOS E INFORMES </a:t>
          </a:r>
        </a:p>
        <a:p>
          <a:pPr algn="ctr" rtl="0">
            <a:defRPr sz="1000"/>
          </a:pPr>
          <a:r>
            <a:rPr lang="es-ES" sz="3000" b="1" i="0" u="none" strike="noStrike" baseline="0">
              <a:solidFill>
                <a:schemeClr val="bg1"/>
              </a:solidFill>
              <a:latin typeface="Arial"/>
              <a:cs typeface="Arial"/>
            </a:rPr>
            <a:t>PROGRAMÁTICOS</a:t>
          </a:r>
        </a:p>
        <a:p>
          <a:pPr algn="ctr" rtl="0">
            <a:defRPr sz="1000"/>
          </a:pPr>
          <a:endParaRPr lang="es-ES" sz="3000" b="1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2390775</xdr:colOff>
      <xdr:row>35</xdr:row>
      <xdr:rowOff>0</xdr:rowOff>
    </xdr:from>
    <xdr:to>
      <xdr:col>5</xdr:col>
      <xdr:colOff>628050</xdr:colOff>
      <xdr:row>35</xdr:row>
      <xdr:rowOff>0</xdr:rowOff>
    </xdr:to>
    <xdr:cxnSp macro="">
      <xdr:nvCxnSpPr>
        <xdr:cNvPr id="2" name="1 Conector recto">
          <a:extLst>
            <a:ext uri="{FF2B5EF4-FFF2-40B4-BE49-F238E27FC236}">
              <a16:creationId xmlns:a16="http://schemas.microsoft.com/office/drawing/2014/main" id="{41926C56-EAD5-4635-B7AD-F6F0A8AEAC35}"/>
            </a:ext>
          </a:extLst>
        </xdr:cNvPr>
        <xdr:cNvCxnSpPr/>
      </xdr:nvCxnSpPr>
      <xdr:spPr>
        <a:xfrm>
          <a:off x="3044825" y="6445250"/>
          <a:ext cx="13932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11</xdr:row>
      <xdr:rowOff>0</xdr:rowOff>
    </xdr:from>
    <xdr:to>
      <xdr:col>9</xdr:col>
      <xdr:colOff>657225</xdr:colOff>
      <xdr:row>12</xdr:row>
      <xdr:rowOff>0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04775" y="2095500"/>
          <a:ext cx="7410450" cy="190500"/>
        </a:xfrm>
        <a:prstGeom prst="rect">
          <a:avLst/>
        </a:prstGeom>
        <a:solidFill>
          <a:schemeClr val="accent1">
            <a:lumMod val="50000"/>
          </a:schemeClr>
        </a:solidFill>
        <a:ln>
          <a:noFill/>
        </a:ln>
      </xdr:spPr>
    </xdr:sp>
    <xdr:clientData/>
  </xdr:twoCellAnchor>
  <xdr:twoCellAnchor>
    <xdr:from>
      <xdr:col>0</xdr:col>
      <xdr:colOff>76200</xdr:colOff>
      <xdr:row>23</xdr:row>
      <xdr:rowOff>123825</xdr:rowOff>
    </xdr:from>
    <xdr:to>
      <xdr:col>9</xdr:col>
      <xdr:colOff>628650</xdr:colOff>
      <xdr:row>24</xdr:row>
      <xdr:rowOff>123825</xdr:rowOff>
    </xdr:to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Arrowheads="1"/>
        </xdr:cNvSpPr>
      </xdr:nvSpPr>
      <xdr:spPr bwMode="auto">
        <a:xfrm>
          <a:off x="76200" y="4505325"/>
          <a:ext cx="7410450" cy="190500"/>
        </a:xfrm>
        <a:prstGeom prst="rect">
          <a:avLst/>
        </a:prstGeom>
        <a:solidFill>
          <a:schemeClr val="accent1">
            <a:lumMod val="50000"/>
          </a:schemeClr>
        </a:solidFill>
        <a:ln>
          <a:noFill/>
        </a:ln>
      </xdr:spPr>
    </xdr:sp>
    <xdr:clientData/>
  </xdr:twoCellAnchor>
  <xdr:twoCellAnchor editAs="oneCell">
    <xdr:from>
      <xdr:col>0</xdr:col>
      <xdr:colOff>266700</xdr:colOff>
      <xdr:row>14</xdr:row>
      <xdr:rowOff>57150</xdr:rowOff>
    </xdr:from>
    <xdr:to>
      <xdr:col>9</xdr:col>
      <xdr:colOff>533400</xdr:colOff>
      <xdr:row>19</xdr:row>
      <xdr:rowOff>133350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266700" y="2724150"/>
          <a:ext cx="7124700" cy="1028700"/>
        </a:xfrm>
        <a:prstGeom prst="rect">
          <a:avLst/>
        </a:prstGeom>
        <a:solidFill>
          <a:schemeClr val="accent1">
            <a:lumMod val="50000"/>
          </a:schemeClr>
        </a:solidFill>
        <a:ln w="9525">
          <a:solidFill>
            <a:schemeClr val="tx1"/>
          </a:solidFill>
          <a:miter lim="800000"/>
          <a:headEnd/>
          <a:tailEnd/>
        </a:ln>
        <a:effectLst>
          <a:prstShdw prst="shdw18" dist="17961" dir="13500000">
            <a:schemeClr val="tx1"/>
          </a:prstShdw>
        </a:effectLst>
      </xdr:spPr>
      <xdr:txBody>
        <a:bodyPr vertOverflow="clip" wrap="square" lIns="64008" tIns="50292" rIns="64008" bIns="0" anchor="ctr" upright="1"/>
        <a:lstStyle/>
        <a:p>
          <a:pPr algn="ctr" rtl="0">
            <a:defRPr sz="1000"/>
          </a:pPr>
          <a:r>
            <a:rPr lang="es-ES" sz="3000" b="1" i="0" u="none" strike="noStrike" baseline="0">
              <a:solidFill>
                <a:schemeClr val="bg1"/>
              </a:solidFill>
              <a:latin typeface="Arial"/>
              <a:cs typeface="Arial"/>
            </a:rPr>
            <a:t>REINTEGROS FEDERALIZADOS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11</xdr:row>
      <xdr:rowOff>0</xdr:rowOff>
    </xdr:from>
    <xdr:to>
      <xdr:col>9</xdr:col>
      <xdr:colOff>657225</xdr:colOff>
      <xdr:row>12</xdr:row>
      <xdr:rowOff>0</xdr:rowOff>
    </xdr:to>
    <xdr:sp macro="" textlink="">
      <xdr:nvSpPr>
        <xdr:cNvPr id="2" name="Rectangle 6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Arrowheads="1"/>
        </xdr:cNvSpPr>
      </xdr:nvSpPr>
      <xdr:spPr bwMode="auto">
        <a:xfrm>
          <a:off x="104775" y="2095500"/>
          <a:ext cx="7410450" cy="190500"/>
        </a:xfrm>
        <a:prstGeom prst="rect">
          <a:avLst/>
        </a:prstGeom>
        <a:solidFill>
          <a:srgbClr val="C00000"/>
        </a:solidFill>
        <a:ln>
          <a:noFill/>
        </a:ln>
      </xdr:spPr>
    </xdr:sp>
    <xdr:clientData/>
  </xdr:twoCellAnchor>
  <xdr:twoCellAnchor>
    <xdr:from>
      <xdr:col>0</xdr:col>
      <xdr:colOff>76200</xdr:colOff>
      <xdr:row>23</xdr:row>
      <xdr:rowOff>123825</xdr:rowOff>
    </xdr:from>
    <xdr:to>
      <xdr:col>9</xdr:col>
      <xdr:colOff>628650</xdr:colOff>
      <xdr:row>24</xdr:row>
      <xdr:rowOff>123825</xdr:rowOff>
    </xdr:to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Arrowheads="1"/>
        </xdr:cNvSpPr>
      </xdr:nvSpPr>
      <xdr:spPr bwMode="auto">
        <a:xfrm>
          <a:off x="76200" y="4505325"/>
          <a:ext cx="7410450" cy="190500"/>
        </a:xfrm>
        <a:prstGeom prst="rect">
          <a:avLst/>
        </a:prstGeom>
        <a:solidFill>
          <a:srgbClr val="C00000"/>
        </a:solidFill>
        <a:ln>
          <a:noFill/>
        </a:ln>
      </xdr:spPr>
    </xdr:sp>
    <xdr:clientData/>
  </xdr:twoCellAnchor>
  <xdr:twoCellAnchor editAs="oneCell">
    <xdr:from>
      <xdr:col>0</xdr:col>
      <xdr:colOff>266700</xdr:colOff>
      <xdr:row>14</xdr:row>
      <xdr:rowOff>76200</xdr:rowOff>
    </xdr:from>
    <xdr:to>
      <xdr:col>9</xdr:col>
      <xdr:colOff>533400</xdr:colOff>
      <xdr:row>19</xdr:row>
      <xdr:rowOff>142875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 txBox="1">
          <a:spLocks noChangeArrowheads="1"/>
        </xdr:cNvSpPr>
      </xdr:nvSpPr>
      <xdr:spPr bwMode="auto">
        <a:xfrm>
          <a:off x="266700" y="2743200"/>
          <a:ext cx="7124700" cy="1019175"/>
        </a:xfrm>
        <a:prstGeom prst="rect">
          <a:avLst/>
        </a:prstGeom>
        <a:solidFill>
          <a:srgbClr val="C00000"/>
        </a:solidFill>
        <a:ln w="9525">
          <a:solidFill>
            <a:schemeClr val="tx1"/>
          </a:solidFill>
          <a:miter lim="800000"/>
          <a:headEnd/>
          <a:tailEnd/>
        </a:ln>
        <a:effectLst>
          <a:prstShdw prst="shdw18" dist="17961" dir="13500000">
            <a:schemeClr val="tx1"/>
          </a:prstShdw>
        </a:effectLst>
      </xdr:spPr>
      <xdr:txBody>
        <a:bodyPr vertOverflow="clip" wrap="square" lIns="64008" tIns="50292" rIns="64008" bIns="0" anchor="t" upright="1"/>
        <a:lstStyle/>
        <a:p>
          <a:pPr algn="ctr" rtl="0">
            <a:defRPr sz="1000"/>
          </a:pPr>
          <a:r>
            <a:rPr lang="es-ES" sz="3000" b="1" i="0" u="none" strike="noStrike" baseline="0">
              <a:solidFill>
                <a:schemeClr val="bg1"/>
              </a:solidFill>
              <a:latin typeface="Arial"/>
              <a:cs typeface="Arial"/>
            </a:rPr>
            <a:t>INFORMACIÓN DE ANÁLISIS / INTEGRACIÓN </a:t>
          </a:r>
        </a:p>
        <a:p>
          <a:pPr algn="ctr" rtl="0">
            <a:defRPr sz="1000"/>
          </a:pPr>
          <a:endParaRPr lang="es-ES" sz="3000" b="1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371474</xdr:colOff>
      <xdr:row>46</xdr:row>
      <xdr:rowOff>9525</xdr:rowOff>
    </xdr:from>
    <xdr:to>
      <xdr:col>1</xdr:col>
      <xdr:colOff>628049</xdr:colOff>
      <xdr:row>46</xdr:row>
      <xdr:rowOff>19050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371474" y="7658100"/>
          <a:ext cx="37332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190499</xdr:colOff>
      <xdr:row>46</xdr:row>
      <xdr:rowOff>1</xdr:rowOff>
    </xdr:from>
    <xdr:to>
      <xdr:col>7</xdr:col>
      <xdr:colOff>37499</xdr:colOff>
      <xdr:row>46</xdr:row>
      <xdr:rowOff>1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5610224" y="7648576"/>
          <a:ext cx="3733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371474</xdr:colOff>
      <xdr:row>32</xdr:row>
      <xdr:rowOff>9525</xdr:rowOff>
    </xdr:from>
    <xdr:to>
      <xdr:col>1</xdr:col>
      <xdr:colOff>628049</xdr:colOff>
      <xdr:row>32</xdr:row>
      <xdr:rowOff>19050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371474" y="6219825"/>
          <a:ext cx="37332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66674</xdr:colOff>
      <xdr:row>32</xdr:row>
      <xdr:rowOff>1</xdr:rowOff>
    </xdr:from>
    <xdr:to>
      <xdr:col>6</xdr:col>
      <xdr:colOff>885224</xdr:colOff>
      <xdr:row>32</xdr:row>
      <xdr:rowOff>1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5486399" y="6210301"/>
          <a:ext cx="3733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619126</xdr:colOff>
      <xdr:row>44</xdr:row>
      <xdr:rowOff>0</xdr:rowOff>
    </xdr:from>
    <xdr:to>
      <xdr:col>11</xdr:col>
      <xdr:colOff>380401</xdr:colOff>
      <xdr:row>44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7286626" y="7277100"/>
          <a:ext cx="352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847725</xdr:colOff>
      <xdr:row>43</xdr:row>
      <xdr:rowOff>123825</xdr:rowOff>
    </xdr:from>
    <xdr:to>
      <xdr:col>0</xdr:col>
      <xdr:colOff>3552824</xdr:colOff>
      <xdr:row>43</xdr:row>
      <xdr:rowOff>123825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247650" y="7239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292101</xdr:colOff>
      <xdr:row>44</xdr:row>
      <xdr:rowOff>3175</xdr:rowOff>
    </xdr:from>
    <xdr:to>
      <xdr:col>3</xdr:col>
      <xdr:colOff>2729901</xdr:colOff>
      <xdr:row>44</xdr:row>
      <xdr:rowOff>3175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>
          <a:spLocks noChangeShapeType="1"/>
        </xdr:cNvSpPr>
      </xdr:nvSpPr>
      <xdr:spPr bwMode="auto">
        <a:xfrm>
          <a:off x="812801" y="7356475"/>
          <a:ext cx="3015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38</xdr:row>
      <xdr:rowOff>152400</xdr:rowOff>
    </xdr:from>
    <xdr:to>
      <xdr:col>1</xdr:col>
      <xdr:colOff>0</xdr:colOff>
      <xdr:row>38</xdr:row>
      <xdr:rowOff>152400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191823" y="6423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95249</xdr:colOff>
      <xdr:row>39</xdr:row>
      <xdr:rowOff>0</xdr:rowOff>
    </xdr:from>
    <xdr:to>
      <xdr:col>13</xdr:col>
      <xdr:colOff>986</xdr:colOff>
      <xdr:row>39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9871603" y="6435990"/>
          <a:ext cx="374219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142874</xdr:colOff>
      <xdr:row>38</xdr:row>
      <xdr:rowOff>152400</xdr:rowOff>
    </xdr:from>
    <xdr:to>
      <xdr:col>3</xdr:col>
      <xdr:colOff>4162</xdr:colOff>
      <xdr:row>38</xdr:row>
      <xdr:rowOff>152400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>
          <a:spLocks noChangeShapeType="1"/>
        </xdr:cNvSpPr>
      </xdr:nvSpPr>
      <xdr:spPr bwMode="auto">
        <a:xfrm>
          <a:off x="526520" y="6423025"/>
          <a:ext cx="331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152400</xdr:rowOff>
    </xdr:from>
    <xdr:to>
      <xdr:col>1</xdr:col>
      <xdr:colOff>0</xdr:colOff>
      <xdr:row>40</xdr:row>
      <xdr:rowOff>152400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190500" y="719384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428624</xdr:colOff>
      <xdr:row>41</xdr:row>
      <xdr:rowOff>0</xdr:rowOff>
    </xdr:from>
    <xdr:to>
      <xdr:col>11</xdr:col>
      <xdr:colOff>332774</xdr:colOff>
      <xdr:row>41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9876013" y="7203722"/>
          <a:ext cx="278281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142874</xdr:colOff>
      <xdr:row>40</xdr:row>
      <xdr:rowOff>152400</xdr:rowOff>
    </xdr:from>
    <xdr:to>
      <xdr:col>2</xdr:col>
      <xdr:colOff>3876074</xdr:colOff>
      <xdr:row>40</xdr:row>
      <xdr:rowOff>152400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SpPr>
          <a:spLocks noChangeShapeType="1"/>
        </xdr:cNvSpPr>
      </xdr:nvSpPr>
      <xdr:spPr bwMode="auto">
        <a:xfrm>
          <a:off x="523874" y="7193844"/>
          <a:ext cx="3733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42</xdr:row>
      <xdr:rowOff>0</xdr:rowOff>
    </xdr:from>
    <xdr:to>
      <xdr:col>2</xdr:col>
      <xdr:colOff>0</xdr:colOff>
      <xdr:row>42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171450" y="7550842"/>
          <a:ext cx="30475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1209675</xdr:colOff>
      <xdr:row>42</xdr:row>
      <xdr:rowOff>0</xdr:rowOff>
    </xdr:from>
    <xdr:to>
      <xdr:col>6</xdr:col>
      <xdr:colOff>999525</xdr:colOff>
      <xdr:row>42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6038190" y="7550842"/>
          <a:ext cx="353069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36</xdr:row>
      <xdr:rowOff>0</xdr:rowOff>
    </xdr:from>
    <xdr:to>
      <xdr:col>2</xdr:col>
      <xdr:colOff>932850</xdr:colOff>
      <xdr:row>36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304800" y="5276850"/>
          <a:ext cx="3733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1104900</xdr:colOff>
      <xdr:row>36</xdr:row>
      <xdr:rowOff>0</xdr:rowOff>
    </xdr:from>
    <xdr:to>
      <xdr:col>5</xdr:col>
      <xdr:colOff>3047400</xdr:colOff>
      <xdr:row>36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6572250" y="5276850"/>
          <a:ext cx="3123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H33"/>
  <sheetViews>
    <sheetView showGridLines="0" workbookViewId="0">
      <selection activeCell="H7" sqref="H7"/>
    </sheetView>
  </sheetViews>
  <sheetFormatPr baseColWidth="10" defaultRowHeight="14.5" x14ac:dyDescent="0.35"/>
  <sheetData>
    <row r="33" spans="8:8" x14ac:dyDescent="0.35">
      <c r="H33" s="4"/>
    </row>
  </sheetData>
  <printOptions horizontalCentered="1"/>
  <pageMargins left="0.70866141732283472" right="0.70866141732283472" top="0.74803149606299213" bottom="0.74803149606299213" header="0.31496062992125984" footer="0.31496062992125984"/>
  <pageSetup scale="9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4BE2-CA2A-4C1F-AFFA-65A5E4FA8B96}">
  <dimension ref="H33"/>
  <sheetViews>
    <sheetView showGridLines="0" workbookViewId="0">
      <selection activeCell="J10" sqref="J10"/>
    </sheetView>
  </sheetViews>
  <sheetFormatPr baseColWidth="10" defaultRowHeight="14.5" x14ac:dyDescent="0.35"/>
  <sheetData>
    <row r="33" spans="8:8" x14ac:dyDescent="0.35">
      <c r="H33" s="4"/>
    </row>
  </sheetData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6B7F0-60AA-4BBA-AD40-FAB709627C01}">
  <dimension ref="A1:K60"/>
  <sheetViews>
    <sheetView showGridLines="0" workbookViewId="0">
      <selection activeCell="A2" sqref="A2:J2"/>
    </sheetView>
  </sheetViews>
  <sheetFormatPr baseColWidth="10" defaultRowHeight="14.5" x14ac:dyDescent="0.35"/>
  <cols>
    <col min="1" max="1" width="5.81640625" style="15" customWidth="1"/>
    <col min="2" max="3" width="7.7265625" style="15" customWidth="1"/>
    <col min="4" max="4" width="52.54296875" style="15" customWidth="1"/>
    <col min="5" max="5" width="25.7265625" style="15" customWidth="1"/>
    <col min="6" max="8" width="13.7265625" style="15" customWidth="1"/>
    <col min="9" max="9" width="13.81640625" style="15" customWidth="1"/>
    <col min="10" max="10" width="13.453125" style="15" customWidth="1"/>
    <col min="11" max="11" width="10.81640625" style="15"/>
  </cols>
  <sheetData>
    <row r="1" spans="1:10" s="5" customFormat="1" ht="13.5" customHeight="1" x14ac:dyDescent="0.3">
      <c r="A1" s="270" t="s">
        <v>3</v>
      </c>
      <c r="B1" s="270"/>
      <c r="C1" s="270"/>
      <c r="D1" s="270"/>
      <c r="E1" s="270"/>
      <c r="F1" s="270"/>
      <c r="G1" s="270"/>
      <c r="H1" s="270"/>
      <c r="I1" s="270"/>
      <c r="J1" s="270"/>
    </row>
    <row r="2" spans="1:10" s="5" customFormat="1" ht="13.5" customHeight="1" x14ac:dyDescent="0.3">
      <c r="A2" s="270" t="s">
        <v>168</v>
      </c>
      <c r="B2" s="270"/>
      <c r="C2" s="270"/>
      <c r="D2" s="270"/>
      <c r="E2" s="270"/>
      <c r="F2" s="270"/>
      <c r="G2" s="270"/>
      <c r="H2" s="270"/>
      <c r="I2" s="270"/>
      <c r="J2" s="270"/>
    </row>
    <row r="3" spans="1:10" s="5" customFormat="1" ht="13.5" customHeight="1" x14ac:dyDescent="0.3">
      <c r="A3" s="260"/>
      <c r="B3" s="260"/>
      <c r="C3" s="260"/>
      <c r="D3" s="260"/>
      <c r="E3" s="260"/>
      <c r="F3" s="260"/>
      <c r="G3" s="260"/>
      <c r="H3" s="260"/>
      <c r="I3" s="260"/>
      <c r="J3" s="260"/>
    </row>
    <row r="4" spans="1:10" s="6" customFormat="1" ht="13.5" customHeight="1" x14ac:dyDescent="0.35">
      <c r="A4" s="270" t="s">
        <v>20</v>
      </c>
      <c r="B4" s="270"/>
      <c r="C4" s="270"/>
      <c r="D4" s="270"/>
      <c r="E4" s="270"/>
      <c r="F4" s="270"/>
      <c r="G4" s="270"/>
      <c r="H4" s="270"/>
      <c r="I4" s="270"/>
      <c r="J4" s="270"/>
    </row>
    <row r="5" spans="1:10" s="6" customFormat="1" ht="13.5" customHeight="1" x14ac:dyDescent="0.35">
      <c r="A5" s="271" t="s">
        <v>187</v>
      </c>
      <c r="B5" s="271"/>
      <c r="C5" s="271"/>
      <c r="D5" s="271"/>
      <c r="E5" s="271"/>
      <c r="F5" s="271"/>
      <c r="G5" s="271"/>
      <c r="H5" s="271"/>
      <c r="I5" s="271"/>
      <c r="J5" s="271"/>
    </row>
    <row r="6" spans="1:10" s="8" customFormat="1" ht="12" customHeight="1" x14ac:dyDescent="0.3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13.5" customHeight="1" x14ac:dyDescent="0.3">
      <c r="A7" s="272" t="s">
        <v>21</v>
      </c>
      <c r="B7" s="274" t="s">
        <v>22</v>
      </c>
      <c r="C7" s="274" t="s">
        <v>23</v>
      </c>
      <c r="D7" s="275" t="s">
        <v>24</v>
      </c>
      <c r="E7" s="277" t="s">
        <v>25</v>
      </c>
      <c r="F7" s="275" t="s">
        <v>10</v>
      </c>
      <c r="G7" s="275"/>
      <c r="H7" s="275"/>
      <c r="I7" s="275"/>
      <c r="J7" s="282" t="s">
        <v>26</v>
      </c>
    </row>
    <row r="8" spans="1:10" s="9" customFormat="1" ht="27" customHeight="1" x14ac:dyDescent="0.25">
      <c r="A8" s="273"/>
      <c r="B8" s="274"/>
      <c r="C8" s="274"/>
      <c r="D8" s="276"/>
      <c r="E8" s="278"/>
      <c r="F8" s="261" t="s">
        <v>14</v>
      </c>
      <c r="G8" s="261" t="s">
        <v>5</v>
      </c>
      <c r="H8" s="261" t="s">
        <v>6</v>
      </c>
      <c r="I8" s="261" t="s">
        <v>13</v>
      </c>
      <c r="J8" s="283"/>
    </row>
    <row r="9" spans="1:10" s="10" customFormat="1" ht="3" customHeight="1" x14ac:dyDescent="0.35">
      <c r="F9" s="11"/>
      <c r="G9" s="11"/>
      <c r="H9" s="11"/>
      <c r="I9" s="11"/>
      <c r="J9" s="12"/>
    </row>
    <row r="10" spans="1:10" s="259" customFormat="1" ht="13.5" customHeight="1" x14ac:dyDescent="0.35">
      <c r="A10" s="284" t="s">
        <v>171</v>
      </c>
      <c r="B10" s="284"/>
      <c r="C10" s="284"/>
      <c r="D10" s="284"/>
      <c r="E10" s="284"/>
      <c r="F10" s="284"/>
      <c r="G10" s="284"/>
      <c r="H10" s="284"/>
      <c r="I10" s="284"/>
      <c r="J10" s="284"/>
    </row>
    <row r="11" spans="1:10" s="10" customFormat="1" ht="13.5" customHeight="1" x14ac:dyDescent="0.35">
      <c r="A11" s="284"/>
      <c r="B11" s="284"/>
      <c r="C11" s="284"/>
      <c r="D11" s="284"/>
      <c r="E11" s="284"/>
      <c r="F11" s="284"/>
      <c r="G11" s="284"/>
      <c r="H11" s="284"/>
      <c r="I11" s="284"/>
      <c r="J11" s="284"/>
    </row>
    <row r="12" spans="1:10" s="13" customFormat="1" ht="13.5" customHeight="1" x14ac:dyDescent="0.35">
      <c r="A12" s="284"/>
      <c r="B12" s="284"/>
      <c r="C12" s="284"/>
      <c r="D12" s="284"/>
      <c r="E12" s="284"/>
      <c r="F12" s="284"/>
      <c r="G12" s="284"/>
      <c r="H12" s="284"/>
      <c r="I12" s="284"/>
      <c r="J12" s="284"/>
    </row>
    <row r="13" spans="1:10" s="13" customFormat="1" ht="13.5" customHeight="1" x14ac:dyDescent="0.35">
      <c r="A13" s="284"/>
      <c r="B13" s="284"/>
      <c r="C13" s="284"/>
      <c r="D13" s="284"/>
      <c r="E13" s="284"/>
      <c r="F13" s="284"/>
      <c r="G13" s="284"/>
      <c r="H13" s="284"/>
      <c r="I13" s="284"/>
      <c r="J13" s="284"/>
    </row>
    <row r="14" spans="1:10" s="13" customFormat="1" ht="13.5" customHeight="1" x14ac:dyDescent="0.35">
      <c r="A14" s="284"/>
      <c r="B14" s="284"/>
      <c r="C14" s="284"/>
      <c r="D14" s="284"/>
      <c r="E14" s="284"/>
      <c r="F14" s="284"/>
      <c r="G14" s="284"/>
      <c r="H14" s="284"/>
      <c r="I14" s="284"/>
      <c r="J14" s="284"/>
    </row>
    <row r="15" spans="1:10" s="14" customFormat="1" ht="13.5" customHeight="1" x14ac:dyDescent="0.35">
      <c r="A15" s="284"/>
      <c r="B15" s="284"/>
      <c r="C15" s="284"/>
      <c r="D15" s="284"/>
      <c r="E15" s="284"/>
      <c r="F15" s="284"/>
      <c r="G15" s="284"/>
      <c r="H15" s="284"/>
      <c r="I15" s="284"/>
      <c r="J15" s="284"/>
    </row>
    <row r="16" spans="1:10" s="14" customFormat="1" ht="11.5" x14ac:dyDescent="0.35">
      <c r="A16" s="284"/>
      <c r="B16" s="284"/>
      <c r="C16" s="284"/>
      <c r="D16" s="284"/>
      <c r="E16" s="284"/>
      <c r="F16" s="284"/>
      <c r="G16" s="284"/>
      <c r="H16" s="284"/>
      <c r="I16" s="284"/>
      <c r="J16" s="284"/>
    </row>
    <row r="17" spans="1:10" s="13" customFormat="1" ht="13.5" customHeight="1" x14ac:dyDescent="0.35">
      <c r="A17" s="284"/>
      <c r="B17" s="284"/>
      <c r="C17" s="284"/>
      <c r="D17" s="284"/>
      <c r="E17" s="284"/>
      <c r="F17" s="284"/>
      <c r="G17" s="284"/>
      <c r="H17" s="284"/>
      <c r="I17" s="284"/>
      <c r="J17" s="284"/>
    </row>
    <row r="18" spans="1:10" s="13" customFormat="1" ht="13.5" customHeight="1" x14ac:dyDescent="0.35">
      <c r="A18" s="284"/>
      <c r="B18" s="284"/>
      <c r="C18" s="284"/>
      <c r="D18" s="284"/>
      <c r="E18" s="284"/>
      <c r="F18" s="284"/>
      <c r="G18" s="284"/>
      <c r="H18" s="284"/>
      <c r="I18" s="284"/>
      <c r="J18" s="284"/>
    </row>
    <row r="19" spans="1:10" s="13" customFormat="1" ht="13.5" customHeight="1" x14ac:dyDescent="0.35">
      <c r="A19" s="284"/>
      <c r="B19" s="284"/>
      <c r="C19" s="284"/>
      <c r="D19" s="284"/>
      <c r="E19" s="284"/>
      <c r="F19" s="284"/>
      <c r="G19" s="284"/>
      <c r="H19" s="284"/>
      <c r="I19" s="284"/>
      <c r="J19" s="284"/>
    </row>
    <row r="20" spans="1:10" s="14" customFormat="1" ht="13.5" customHeight="1" x14ac:dyDescent="0.35">
      <c r="A20" s="284"/>
      <c r="B20" s="284"/>
      <c r="C20" s="284"/>
      <c r="D20" s="284"/>
      <c r="E20" s="284"/>
      <c r="F20" s="284"/>
      <c r="G20" s="284"/>
      <c r="H20" s="284"/>
      <c r="I20" s="284"/>
      <c r="J20" s="284"/>
    </row>
    <row r="21" spans="1:10" s="15" customFormat="1" ht="12.5" x14ac:dyDescent="0.25">
      <c r="A21" s="284"/>
      <c r="B21" s="284"/>
      <c r="C21" s="284"/>
      <c r="D21" s="284"/>
      <c r="E21" s="284"/>
      <c r="F21" s="284"/>
      <c r="G21" s="284"/>
      <c r="H21" s="284"/>
      <c r="I21" s="284"/>
      <c r="J21" s="284"/>
    </row>
    <row r="22" spans="1:10" s="15" customFormat="1" ht="12.5" x14ac:dyDescent="0.25">
      <c r="A22" s="284"/>
      <c r="B22" s="284"/>
      <c r="C22" s="284"/>
      <c r="D22" s="284"/>
      <c r="E22" s="284"/>
      <c r="F22" s="284"/>
      <c r="G22" s="284"/>
      <c r="H22" s="284"/>
      <c r="I22" s="284"/>
      <c r="J22" s="284"/>
    </row>
    <row r="23" spans="1:10" s="15" customFormat="1" ht="12.5" x14ac:dyDescent="0.25">
      <c r="A23" s="284"/>
      <c r="B23" s="284"/>
      <c r="C23" s="284"/>
      <c r="D23" s="284"/>
      <c r="E23" s="284"/>
      <c r="F23" s="284"/>
      <c r="G23" s="284"/>
      <c r="H23" s="284"/>
      <c r="I23" s="284"/>
      <c r="J23" s="284"/>
    </row>
    <row r="24" spans="1:10" s="15" customFormat="1" ht="12.5" x14ac:dyDescent="0.25">
      <c r="A24" s="284"/>
      <c r="B24" s="284"/>
      <c r="C24" s="284"/>
      <c r="D24" s="284"/>
      <c r="E24" s="284"/>
      <c r="F24" s="284"/>
      <c r="G24" s="284"/>
      <c r="H24" s="284"/>
      <c r="I24" s="284"/>
      <c r="J24" s="284"/>
    </row>
    <row r="25" spans="1:10" s="15" customFormat="1" ht="12.5" x14ac:dyDescent="0.25">
      <c r="A25" s="284"/>
      <c r="B25" s="284"/>
      <c r="C25" s="284"/>
      <c r="D25" s="284"/>
      <c r="E25" s="284"/>
      <c r="F25" s="284"/>
      <c r="G25" s="284"/>
      <c r="H25" s="284"/>
      <c r="I25" s="284"/>
      <c r="J25" s="284"/>
    </row>
    <row r="26" spans="1:10" s="15" customFormat="1" ht="12.5" x14ac:dyDescent="0.25">
      <c r="A26" s="284"/>
      <c r="B26" s="284"/>
      <c r="C26" s="284"/>
      <c r="D26" s="284"/>
      <c r="E26" s="284"/>
      <c r="F26" s="284"/>
      <c r="G26" s="284"/>
      <c r="H26" s="284"/>
      <c r="I26" s="284"/>
      <c r="J26" s="284"/>
    </row>
    <row r="27" spans="1:10" s="15" customFormat="1" ht="12.5" x14ac:dyDescent="0.25">
      <c r="A27" s="284"/>
      <c r="B27" s="284"/>
      <c r="C27" s="284"/>
      <c r="D27" s="284"/>
      <c r="E27" s="284"/>
      <c r="F27" s="284"/>
      <c r="G27" s="284"/>
      <c r="H27" s="284"/>
      <c r="I27" s="284"/>
      <c r="J27" s="284"/>
    </row>
    <row r="28" spans="1:10" s="15" customFormat="1" ht="12.5" x14ac:dyDescent="0.25">
      <c r="A28" s="284"/>
      <c r="B28" s="284"/>
      <c r="C28" s="284"/>
      <c r="D28" s="284"/>
      <c r="E28" s="284"/>
      <c r="F28" s="284"/>
      <c r="G28" s="284"/>
      <c r="H28" s="284"/>
      <c r="I28" s="284"/>
      <c r="J28" s="284"/>
    </row>
    <row r="29" spans="1:10" s="15" customFormat="1" ht="12.5" x14ac:dyDescent="0.25">
      <c r="A29" s="284"/>
      <c r="B29" s="284"/>
      <c r="C29" s="284"/>
      <c r="D29" s="284"/>
      <c r="E29" s="284"/>
      <c r="F29" s="284"/>
      <c r="G29" s="284"/>
      <c r="H29" s="284"/>
      <c r="I29" s="284"/>
      <c r="J29" s="284"/>
    </row>
    <row r="30" spans="1:10" s="15" customFormat="1" ht="12.5" x14ac:dyDescent="0.25">
      <c r="E30" s="16"/>
      <c r="F30" s="17"/>
      <c r="G30" s="17"/>
      <c r="H30" s="17"/>
      <c r="I30" s="17"/>
      <c r="J30" s="18"/>
    </row>
    <row r="31" spans="1:10" s="22" customFormat="1" ht="13" x14ac:dyDescent="0.3">
      <c r="A31" s="19"/>
      <c r="B31" s="19"/>
      <c r="C31" s="19"/>
      <c r="D31" s="19"/>
      <c r="E31" s="19"/>
      <c r="F31" s="20"/>
      <c r="G31" s="20"/>
      <c r="H31" s="20"/>
      <c r="I31" s="20"/>
      <c r="J31" s="21"/>
    </row>
    <row r="32" spans="1:10" s="22" customFormat="1" ht="13" x14ac:dyDescent="0.3">
      <c r="A32" s="23"/>
      <c r="B32" s="23"/>
      <c r="C32" s="23"/>
      <c r="F32" s="24"/>
      <c r="G32" s="24"/>
      <c r="H32" s="24"/>
      <c r="I32" s="24"/>
      <c r="J32" s="263"/>
    </row>
    <row r="33" spans="1:11" s="5" customFormat="1" ht="13" x14ac:dyDescent="0.3">
      <c r="F33" s="25"/>
      <c r="G33" s="25"/>
      <c r="H33" s="25"/>
      <c r="I33" s="25"/>
      <c r="J33" s="26"/>
    </row>
    <row r="34" spans="1:11" s="5" customFormat="1" ht="13" x14ac:dyDescent="0.3">
      <c r="F34" s="25"/>
      <c r="G34" s="25"/>
      <c r="H34" s="25"/>
      <c r="I34" s="25"/>
      <c r="J34" s="262"/>
    </row>
    <row r="35" spans="1:11" s="5" customFormat="1" ht="13" x14ac:dyDescent="0.3">
      <c r="F35" s="25"/>
      <c r="G35" s="25"/>
      <c r="H35" s="25"/>
      <c r="I35" s="25"/>
      <c r="J35" s="26"/>
    </row>
    <row r="36" spans="1:11" s="5" customFormat="1" ht="13" x14ac:dyDescent="0.3">
      <c r="F36" s="25"/>
      <c r="G36" s="25"/>
      <c r="H36" s="25"/>
      <c r="I36" s="25"/>
      <c r="J36" s="26"/>
    </row>
    <row r="37" spans="1:11" s="5" customFormat="1" ht="13" x14ac:dyDescent="0.3">
      <c r="A37" s="279" t="s">
        <v>170</v>
      </c>
      <c r="B37" s="279"/>
      <c r="C37" s="279"/>
      <c r="D37" s="279"/>
      <c r="E37" s="279"/>
      <c r="F37" s="279"/>
      <c r="G37" s="279"/>
      <c r="H37" s="279"/>
      <c r="I37" s="279"/>
      <c r="J37" s="279"/>
    </row>
    <row r="38" spans="1:11" s="5" customFormat="1" ht="13" x14ac:dyDescent="0.3">
      <c r="A38" s="279" t="s">
        <v>169</v>
      </c>
      <c r="B38" s="279"/>
      <c r="C38" s="279"/>
      <c r="D38" s="279"/>
      <c r="E38" s="279"/>
      <c r="F38" s="279"/>
      <c r="G38" s="279"/>
      <c r="H38" s="279"/>
      <c r="I38" s="279"/>
      <c r="J38" s="279"/>
    </row>
    <row r="39" spans="1:11" s="5" customFormat="1" ht="13" x14ac:dyDescent="0.3">
      <c r="A39" s="258"/>
      <c r="B39" s="258"/>
      <c r="C39" s="258"/>
      <c r="D39" s="258"/>
      <c r="E39" s="258"/>
      <c r="F39" s="258"/>
      <c r="G39" s="258"/>
      <c r="H39" s="258"/>
      <c r="I39" s="258"/>
      <c r="J39" s="258"/>
    </row>
    <row r="40" spans="1:11" s="5" customFormat="1" ht="13" x14ac:dyDescent="0.3">
      <c r="A40" s="258"/>
      <c r="B40" s="258"/>
      <c r="C40" s="258"/>
      <c r="D40" s="258"/>
      <c r="E40" s="258"/>
      <c r="F40" s="258"/>
      <c r="G40" s="258"/>
      <c r="H40" s="258"/>
      <c r="I40" s="258"/>
      <c r="J40" s="258"/>
    </row>
    <row r="41" spans="1:11" s="5" customFormat="1" ht="13" x14ac:dyDescent="0.3">
      <c r="A41" s="258"/>
      <c r="B41" s="258"/>
      <c r="C41" s="258"/>
      <c r="D41" s="258"/>
      <c r="E41" s="258"/>
      <c r="F41" s="258"/>
      <c r="G41" s="258"/>
      <c r="H41" s="258"/>
      <c r="I41" s="258"/>
      <c r="J41" s="258"/>
    </row>
    <row r="42" spans="1:11" s="5" customFormat="1" ht="15.5" x14ac:dyDescent="0.35">
      <c r="A42" s="280"/>
      <c r="B42" s="280"/>
      <c r="C42" s="280"/>
      <c r="D42" s="280"/>
      <c r="E42" s="280"/>
      <c r="F42" s="280"/>
      <c r="G42" s="280"/>
      <c r="H42" s="280"/>
      <c r="I42" s="280"/>
      <c r="J42" s="280"/>
    </row>
    <row r="43" spans="1:11" s="5" customFormat="1" ht="13" x14ac:dyDescent="0.3">
      <c r="F43" s="25"/>
      <c r="G43" s="25"/>
      <c r="H43" s="25"/>
      <c r="I43" s="25"/>
      <c r="J43" s="26"/>
    </row>
    <row r="44" spans="1:11" s="15" customFormat="1" ht="13" x14ac:dyDescent="0.3">
      <c r="A44" s="5"/>
      <c r="B44" s="5"/>
      <c r="C44" s="5"/>
      <c r="D44" s="5"/>
    </row>
    <row r="45" spans="1:11" s="27" customFormat="1" ht="12.5" x14ac:dyDescent="0.35">
      <c r="A45" s="281"/>
      <c r="B45" s="281"/>
      <c r="C45" s="281"/>
      <c r="D45" s="281"/>
      <c r="E45" s="281"/>
      <c r="F45" s="281"/>
      <c r="G45" s="281"/>
      <c r="H45" s="281"/>
      <c r="I45" s="281"/>
      <c r="J45" s="281"/>
    </row>
    <row r="46" spans="1:11" s="27" customFormat="1" ht="12.5" x14ac:dyDescent="0.35">
      <c r="A46" s="281"/>
      <c r="B46" s="281"/>
      <c r="C46" s="281"/>
      <c r="D46" s="281"/>
      <c r="E46" s="281"/>
      <c r="F46" s="281"/>
      <c r="G46" s="281"/>
      <c r="H46" s="281"/>
      <c r="I46" s="281"/>
      <c r="J46" s="281"/>
    </row>
    <row r="47" spans="1:11" s="5" customFormat="1" ht="13" x14ac:dyDescent="0.3">
      <c r="F47" s="25"/>
      <c r="G47" s="25"/>
      <c r="H47" s="25"/>
      <c r="I47" s="25"/>
      <c r="J47" s="26"/>
    </row>
    <row r="48" spans="1:11" x14ac:dyDescent="0.35">
      <c r="A48" s="5"/>
      <c r="B48" s="5"/>
      <c r="C48" s="5"/>
      <c r="D48" s="5"/>
      <c r="E48" s="5"/>
      <c r="F48" s="25"/>
      <c r="G48" s="25"/>
      <c r="H48" s="25"/>
      <c r="I48" s="25"/>
      <c r="J48" s="26"/>
      <c r="K48" s="5"/>
    </row>
    <row r="49" spans="1:11" x14ac:dyDescent="0.35">
      <c r="A49" s="5"/>
      <c r="B49" s="5"/>
      <c r="C49" s="5"/>
      <c r="D49" s="5"/>
      <c r="E49" s="5"/>
      <c r="F49" s="25"/>
      <c r="G49" s="25"/>
      <c r="H49" s="25"/>
      <c r="I49" s="25"/>
      <c r="J49" s="26"/>
      <c r="K49" s="5"/>
    </row>
    <row r="50" spans="1:11" x14ac:dyDescent="0.35">
      <c r="A50" s="5"/>
      <c r="B50" s="5"/>
      <c r="C50" s="5"/>
      <c r="D50" s="5"/>
      <c r="E50" s="5"/>
      <c r="F50" s="25"/>
      <c r="G50" s="25"/>
      <c r="H50" s="25"/>
      <c r="I50" s="25"/>
      <c r="J50" s="26"/>
      <c r="K50" s="5"/>
    </row>
    <row r="51" spans="1:11" x14ac:dyDescent="0.35">
      <c r="A51" s="5"/>
      <c r="B51" s="5"/>
      <c r="C51" s="5"/>
      <c r="D51" s="5"/>
      <c r="E51" s="5"/>
      <c r="F51" s="25"/>
      <c r="G51" s="25"/>
      <c r="H51" s="25"/>
      <c r="I51" s="25"/>
      <c r="J51" s="26"/>
      <c r="K51" s="5"/>
    </row>
    <row r="52" spans="1:11" x14ac:dyDescent="0.35">
      <c r="A52" s="5"/>
      <c r="B52" s="5"/>
      <c r="C52" s="5"/>
      <c r="D52" s="5"/>
      <c r="E52" s="5"/>
      <c r="F52" s="25"/>
      <c r="G52" s="25"/>
      <c r="H52" s="25"/>
      <c r="I52" s="25"/>
      <c r="J52" s="26"/>
      <c r="K52" s="5"/>
    </row>
    <row r="53" spans="1:11" x14ac:dyDescent="0.35">
      <c r="A53" s="5"/>
      <c r="B53" s="5"/>
      <c r="C53" s="5"/>
      <c r="D53" s="5"/>
      <c r="E53" s="5"/>
      <c r="F53" s="25"/>
      <c r="G53" s="25"/>
      <c r="H53" s="25"/>
      <c r="I53" s="25"/>
      <c r="J53" s="26"/>
      <c r="K53" s="5"/>
    </row>
    <row r="54" spans="1:11" x14ac:dyDescent="0.35">
      <c r="A54" s="5"/>
      <c r="B54" s="5"/>
      <c r="C54" s="5"/>
      <c r="D54" s="5"/>
      <c r="E54" s="5"/>
      <c r="F54" s="25"/>
      <c r="G54" s="25"/>
      <c r="H54" s="25"/>
      <c r="I54" s="25"/>
      <c r="J54" s="26"/>
      <c r="K54" s="5"/>
    </row>
    <row r="55" spans="1:11" x14ac:dyDescent="0.35">
      <c r="A55" s="5"/>
      <c r="B55" s="5"/>
      <c r="C55" s="5"/>
      <c r="D55" s="5"/>
      <c r="E55" s="5"/>
      <c r="F55" s="25"/>
      <c r="G55" s="25"/>
      <c r="H55" s="25"/>
      <c r="I55" s="25"/>
      <c r="J55" s="26"/>
      <c r="K55" s="5"/>
    </row>
    <row r="56" spans="1:11" x14ac:dyDescent="0.35">
      <c r="A56" s="5"/>
      <c r="B56" s="5"/>
      <c r="C56" s="5"/>
      <c r="D56" s="5"/>
      <c r="E56" s="5"/>
      <c r="F56" s="25"/>
      <c r="G56" s="25"/>
      <c r="H56" s="25"/>
      <c r="I56" s="25"/>
      <c r="J56" s="26"/>
      <c r="K56" s="5"/>
    </row>
    <row r="57" spans="1:11" x14ac:dyDescent="0.35">
      <c r="A57" s="5"/>
      <c r="B57" s="5"/>
      <c r="C57" s="5"/>
      <c r="D57" s="5"/>
      <c r="E57" s="5"/>
      <c r="F57" s="25"/>
      <c r="G57" s="25"/>
      <c r="H57" s="25"/>
      <c r="I57" s="25"/>
      <c r="J57" s="26"/>
      <c r="K57" s="5"/>
    </row>
    <row r="58" spans="1:11" x14ac:dyDescent="0.35">
      <c r="A58" s="5"/>
      <c r="B58" s="5"/>
      <c r="C58" s="5"/>
      <c r="D58" s="5"/>
      <c r="E58" s="5"/>
      <c r="F58" s="25"/>
      <c r="G58" s="25"/>
      <c r="H58" s="25"/>
      <c r="I58" s="25"/>
      <c r="J58" s="26"/>
      <c r="K58" s="5"/>
    </row>
    <row r="59" spans="1:11" x14ac:dyDescent="0.35">
      <c r="A59" s="5"/>
      <c r="B59" s="5"/>
      <c r="C59" s="5"/>
      <c r="D59" s="5"/>
      <c r="E59" s="5"/>
      <c r="F59" s="25"/>
      <c r="G59" s="25"/>
      <c r="H59" s="25"/>
      <c r="I59" s="25"/>
      <c r="J59" s="26"/>
      <c r="K59" s="5"/>
    </row>
    <row r="60" spans="1:11" x14ac:dyDescent="0.35">
      <c r="A60" s="5"/>
      <c r="B60" s="5"/>
      <c r="C60" s="5"/>
      <c r="D60" s="5"/>
      <c r="E60" s="5"/>
      <c r="F60" s="25"/>
      <c r="G60" s="25"/>
      <c r="H60" s="25"/>
      <c r="I60" s="25"/>
      <c r="J60" s="26"/>
      <c r="K60" s="5"/>
    </row>
  </sheetData>
  <mergeCells count="17">
    <mergeCell ref="A38:J38"/>
    <mergeCell ref="A42:J42"/>
    <mergeCell ref="A45:J45"/>
    <mergeCell ref="A46:J46"/>
    <mergeCell ref="J7:J8"/>
    <mergeCell ref="A10:J29"/>
    <mergeCell ref="A37:J37"/>
    <mergeCell ref="A1:J1"/>
    <mergeCell ref="A2:J2"/>
    <mergeCell ref="A4:J4"/>
    <mergeCell ref="A5:J5"/>
    <mergeCell ref="A7:A8"/>
    <mergeCell ref="B7:B8"/>
    <mergeCell ref="C7:C8"/>
    <mergeCell ref="D7:D8"/>
    <mergeCell ref="E7:E8"/>
    <mergeCell ref="F7:I7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H33"/>
  <sheetViews>
    <sheetView showGridLines="0" workbookViewId="0">
      <selection activeCell="H13" sqref="H13"/>
    </sheetView>
  </sheetViews>
  <sheetFormatPr baseColWidth="10" defaultRowHeight="14.5" x14ac:dyDescent="0.35"/>
  <sheetData>
    <row r="33" spans="8:8" x14ac:dyDescent="0.35">
      <c r="H33" s="4"/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H33"/>
  <sheetViews>
    <sheetView showGridLines="0" workbookViewId="0">
      <selection activeCell="C6" sqref="C6"/>
    </sheetView>
  </sheetViews>
  <sheetFormatPr baseColWidth="10" defaultRowHeight="14.5" x14ac:dyDescent="0.35"/>
  <sheetData>
    <row r="33" spans="8:8" x14ac:dyDescent="0.35">
      <c r="H33" s="4"/>
    </row>
  </sheetData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50"/>
  <sheetViews>
    <sheetView showGridLines="0" topLeftCell="A4" zoomScaleNormal="100" workbookViewId="0">
      <selection activeCell="G19" sqref="G19"/>
    </sheetView>
  </sheetViews>
  <sheetFormatPr baseColWidth="10" defaultRowHeight="14.5" x14ac:dyDescent="0.35"/>
  <cols>
    <col min="1" max="1" width="52.1796875" style="64" customWidth="1"/>
    <col min="2" max="7" width="14.54296875" style="64" customWidth="1"/>
    <col min="8" max="8" width="9.26953125" style="1" bestFit="1" customWidth="1"/>
    <col min="9" max="9" width="19.26953125" style="1" customWidth="1"/>
  </cols>
  <sheetData>
    <row r="1" spans="1:9" s="1" customFormat="1" ht="12.75" customHeight="1" x14ac:dyDescent="0.3">
      <c r="A1" s="286" t="s">
        <v>3</v>
      </c>
      <c r="B1" s="286"/>
      <c r="C1" s="286"/>
      <c r="D1" s="286"/>
      <c r="E1" s="286"/>
      <c r="F1" s="286"/>
      <c r="G1" s="286"/>
    </row>
    <row r="2" spans="1:9" s="1" customFormat="1" ht="13" x14ac:dyDescent="0.3">
      <c r="A2" s="286" t="s">
        <v>39</v>
      </c>
      <c r="B2" s="286"/>
      <c r="C2" s="286"/>
      <c r="D2" s="286"/>
      <c r="E2" s="286"/>
      <c r="F2" s="286"/>
      <c r="G2" s="286"/>
      <c r="H2" s="4"/>
    </row>
    <row r="3" spans="1:9" s="30" customFormat="1" ht="11.5" x14ac:dyDescent="0.25">
      <c r="A3" s="287" t="s">
        <v>187</v>
      </c>
      <c r="B3" s="287"/>
      <c r="C3" s="287"/>
      <c r="D3" s="287"/>
      <c r="E3" s="287"/>
      <c r="F3" s="287"/>
      <c r="G3" s="287"/>
    </row>
    <row r="4" spans="1:9" s="36" customFormat="1" ht="18" customHeight="1" x14ac:dyDescent="0.35">
      <c r="A4" s="288" t="s">
        <v>172</v>
      </c>
      <c r="B4" s="288"/>
      <c r="C4" s="288"/>
      <c r="D4" s="288"/>
      <c r="E4" s="288"/>
      <c r="F4" s="288"/>
      <c r="G4" s="288"/>
      <c r="H4" s="35"/>
    </row>
    <row r="5" spans="1:9" s="30" customFormat="1" ht="15.75" customHeight="1" thickBot="1" x14ac:dyDescent="0.3">
      <c r="A5" s="289" t="s">
        <v>9</v>
      </c>
      <c r="B5" s="291" t="s">
        <v>10</v>
      </c>
      <c r="C5" s="291"/>
      <c r="D5" s="291"/>
      <c r="E5" s="291"/>
      <c r="F5" s="291"/>
      <c r="G5" s="292"/>
      <c r="H5" s="37"/>
    </row>
    <row r="6" spans="1:9" s="2" customFormat="1" ht="23.25" customHeight="1" x14ac:dyDescent="0.3">
      <c r="A6" s="290"/>
      <c r="B6" s="38" t="s">
        <v>12</v>
      </c>
      <c r="C6" s="39" t="s">
        <v>5</v>
      </c>
      <c r="D6" s="39" t="s">
        <v>40</v>
      </c>
      <c r="E6" s="39" t="s">
        <v>6</v>
      </c>
      <c r="F6" s="39" t="s">
        <v>41</v>
      </c>
      <c r="G6" s="40" t="s">
        <v>13</v>
      </c>
      <c r="H6" s="41"/>
      <c r="I6" s="42"/>
    </row>
    <row r="7" spans="1:9" s="2" customFormat="1" ht="3" customHeight="1" x14ac:dyDescent="0.3">
      <c r="A7" s="43"/>
      <c r="B7" s="44"/>
      <c r="C7" s="45"/>
      <c r="D7" s="45"/>
      <c r="E7" s="45"/>
      <c r="F7" s="45"/>
      <c r="G7" s="45"/>
      <c r="H7" s="41"/>
      <c r="I7" s="42"/>
    </row>
    <row r="8" spans="1:9" s="30" customFormat="1" ht="13.5" customHeight="1" x14ac:dyDescent="0.25">
      <c r="A8" s="46" t="s">
        <v>42</v>
      </c>
      <c r="B8" s="47">
        <f>SUM(B9:B17)</f>
        <v>17606031.439999998</v>
      </c>
      <c r="C8" s="47">
        <f t="shared" ref="C8:G8" si="0">SUM(C9:C17)</f>
        <v>17958466.199999999</v>
      </c>
      <c r="D8" s="47">
        <f t="shared" si="0"/>
        <v>12290821.859999999</v>
      </c>
      <c r="E8" s="47">
        <f t="shared" si="0"/>
        <v>12255068.27</v>
      </c>
      <c r="F8" s="47">
        <f t="shared" si="0"/>
        <v>11849600.219999999</v>
      </c>
      <c r="G8" s="47">
        <f t="shared" si="0"/>
        <v>11849600.219999999</v>
      </c>
      <c r="H8" s="48"/>
      <c r="I8" s="49"/>
    </row>
    <row r="9" spans="1:9" s="1" customFormat="1" ht="12.5" x14ac:dyDescent="0.25">
      <c r="A9" s="50" t="s">
        <v>43</v>
      </c>
      <c r="B9" s="51">
        <v>8476166.75</v>
      </c>
      <c r="C9" s="51">
        <v>8702629.8100000005</v>
      </c>
      <c r="D9" s="51">
        <v>5696197.3300000001</v>
      </c>
      <c r="E9" s="51">
        <v>5692884.6399999997</v>
      </c>
      <c r="F9" s="51">
        <v>5378092.0899999999</v>
      </c>
      <c r="G9" s="51">
        <v>5378092.0899999999</v>
      </c>
      <c r="H9" s="48"/>
      <c r="I9" s="264"/>
    </row>
    <row r="10" spans="1:9" s="1" customFormat="1" ht="12.5" x14ac:dyDescent="0.25">
      <c r="A10" s="50" t="s">
        <v>44</v>
      </c>
      <c r="B10" s="51">
        <v>724690.82</v>
      </c>
      <c r="C10" s="51">
        <v>657733.18999999994</v>
      </c>
      <c r="D10" s="51">
        <v>506137.77</v>
      </c>
      <c r="E10" s="51">
        <v>504115.11</v>
      </c>
      <c r="F10" s="51">
        <v>504115.11</v>
      </c>
      <c r="G10" s="51">
        <v>504115.11</v>
      </c>
      <c r="H10" s="48"/>
      <c r="I10" s="264"/>
    </row>
    <row r="11" spans="1:9" s="1" customFormat="1" ht="12.5" x14ac:dyDescent="0.25">
      <c r="A11" s="50" t="s">
        <v>45</v>
      </c>
      <c r="B11" s="51">
        <v>8405173.8699999992</v>
      </c>
      <c r="C11" s="51">
        <v>8598103.1999999993</v>
      </c>
      <c r="D11" s="51">
        <v>6088486.7599999998</v>
      </c>
      <c r="E11" s="51">
        <v>6058068.5199999996</v>
      </c>
      <c r="F11" s="51">
        <v>5967393.0199999996</v>
      </c>
      <c r="G11" s="51">
        <v>5967393.0199999996</v>
      </c>
      <c r="H11" s="48"/>
      <c r="I11" s="264"/>
    </row>
    <row r="12" spans="1:9" s="28" customFormat="1" ht="13" x14ac:dyDescent="0.35">
      <c r="A12" s="53" t="s">
        <v>46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4"/>
    </row>
    <row r="13" spans="1:9" s="1" customFormat="1" ht="12.5" x14ac:dyDescent="0.25">
      <c r="A13" s="50" t="s">
        <v>47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0"/>
    </row>
    <row r="14" spans="1:9" s="1" customFormat="1" ht="12.5" x14ac:dyDescent="0.25">
      <c r="A14" s="50" t="s">
        <v>48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0"/>
    </row>
    <row r="15" spans="1:9" s="1" customFormat="1" ht="12.5" x14ac:dyDescent="0.25">
      <c r="A15" s="50" t="s">
        <v>49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5"/>
    </row>
    <row r="16" spans="1:9" s="1" customFormat="1" ht="12.5" x14ac:dyDescent="0.25">
      <c r="A16" s="50" t="s">
        <v>50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2"/>
    </row>
    <row r="17" spans="1:8" s="1" customFormat="1" ht="12.75" customHeight="1" x14ac:dyDescent="0.25">
      <c r="A17" s="56" t="s">
        <v>51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  <c r="G17" s="57">
        <v>0</v>
      </c>
      <c r="H17" s="50"/>
    </row>
    <row r="18" spans="1:8" s="4" customFormat="1" ht="12.75" customHeight="1" x14ac:dyDescent="0.3">
      <c r="A18" s="58" t="s">
        <v>52</v>
      </c>
      <c r="B18" s="59">
        <f t="shared" ref="B18:G18" si="1">SUM(B8)</f>
        <v>17606031.439999998</v>
      </c>
      <c r="C18" s="59">
        <f t="shared" si="1"/>
        <v>17958466.199999999</v>
      </c>
      <c r="D18" s="59">
        <f t="shared" si="1"/>
        <v>12290821.859999999</v>
      </c>
      <c r="E18" s="59">
        <f t="shared" si="1"/>
        <v>12255068.27</v>
      </c>
      <c r="F18" s="59">
        <f t="shared" si="1"/>
        <v>11849600.219999999</v>
      </c>
      <c r="G18" s="59">
        <f t="shared" si="1"/>
        <v>11849600.219999999</v>
      </c>
      <c r="H18" s="60"/>
    </row>
    <row r="19" spans="1:8" s="1" customFormat="1" ht="12.75" customHeight="1" x14ac:dyDescent="0.25">
      <c r="A19" s="46" t="s">
        <v>53</v>
      </c>
      <c r="B19" s="47">
        <f t="shared" ref="B19:G19" si="2">SUM(B20:B23)</f>
        <v>0</v>
      </c>
      <c r="C19" s="47">
        <f t="shared" si="2"/>
        <v>0</v>
      </c>
      <c r="D19" s="47">
        <f t="shared" si="2"/>
        <v>0</v>
      </c>
      <c r="E19" s="47">
        <f t="shared" si="2"/>
        <v>0</v>
      </c>
      <c r="F19" s="47">
        <f t="shared" si="2"/>
        <v>0</v>
      </c>
      <c r="G19" s="47">
        <f t="shared" si="2"/>
        <v>0</v>
      </c>
      <c r="H19" s="50"/>
    </row>
    <row r="20" spans="1:8" s="1" customFormat="1" ht="12.75" customHeight="1" x14ac:dyDescent="0.25">
      <c r="A20" s="50" t="s">
        <v>43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0"/>
    </row>
    <row r="21" spans="1:8" s="1" customFormat="1" ht="12.75" customHeight="1" x14ac:dyDescent="0.25">
      <c r="A21" s="50" t="s">
        <v>44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0"/>
    </row>
    <row r="22" spans="1:8" s="1" customFormat="1" ht="12.75" customHeight="1" x14ac:dyDescent="0.25">
      <c r="A22" s="50" t="s">
        <v>45</v>
      </c>
      <c r="B22" s="51">
        <v>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0"/>
    </row>
    <row r="23" spans="1:8" s="1" customFormat="1" ht="12.75" customHeight="1" x14ac:dyDescent="0.25">
      <c r="A23" s="53" t="s">
        <v>46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0"/>
    </row>
    <row r="24" spans="1:8" s="4" customFormat="1" ht="12.75" customHeight="1" x14ac:dyDescent="0.3">
      <c r="A24" s="58" t="s">
        <v>52</v>
      </c>
      <c r="B24" s="59">
        <f>SUM(B19)</f>
        <v>0</v>
      </c>
      <c r="C24" s="59">
        <f t="shared" ref="C24:G24" si="3">SUM(C20:C23)</f>
        <v>0</v>
      </c>
      <c r="D24" s="59">
        <f t="shared" si="3"/>
        <v>0</v>
      </c>
      <c r="E24" s="59">
        <f t="shared" si="3"/>
        <v>0</v>
      </c>
      <c r="F24" s="59">
        <f t="shared" si="3"/>
        <v>0</v>
      </c>
      <c r="G24" s="59">
        <f t="shared" si="3"/>
        <v>0</v>
      </c>
      <c r="H24" s="60"/>
    </row>
    <row r="25" spans="1:8" s="1" customFormat="1" ht="12.75" customHeight="1" x14ac:dyDescent="0.25">
      <c r="A25" s="46" t="s">
        <v>54</v>
      </c>
      <c r="B25" s="47">
        <f t="shared" ref="B25:G25" si="4">SUM(B26:B29)</f>
        <v>0</v>
      </c>
      <c r="C25" s="47">
        <f t="shared" si="4"/>
        <v>0</v>
      </c>
      <c r="D25" s="47">
        <f t="shared" si="4"/>
        <v>0</v>
      </c>
      <c r="E25" s="47">
        <f t="shared" si="4"/>
        <v>0</v>
      </c>
      <c r="F25" s="47">
        <f t="shared" si="4"/>
        <v>0</v>
      </c>
      <c r="G25" s="47">
        <f t="shared" si="4"/>
        <v>0</v>
      </c>
      <c r="H25" s="50"/>
    </row>
    <row r="26" spans="1:8" s="1" customFormat="1" ht="12.75" customHeight="1" x14ac:dyDescent="0.25">
      <c r="A26" s="50" t="s">
        <v>43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0"/>
    </row>
    <row r="27" spans="1:8" s="1" customFormat="1" ht="12.75" customHeight="1" x14ac:dyDescent="0.25">
      <c r="A27" s="50" t="s">
        <v>44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0"/>
    </row>
    <row r="28" spans="1:8" s="1" customFormat="1" ht="12.75" customHeight="1" x14ac:dyDescent="0.25">
      <c r="A28" s="50" t="s">
        <v>45</v>
      </c>
      <c r="B28" s="51">
        <v>0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0"/>
    </row>
    <row r="29" spans="1:8" s="1" customFormat="1" ht="12.75" customHeight="1" x14ac:dyDescent="0.25">
      <c r="A29" s="53" t="s">
        <v>46</v>
      </c>
      <c r="B29" s="51">
        <v>0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  <c r="H29" s="50"/>
    </row>
    <row r="30" spans="1:8" s="4" customFormat="1" ht="12.75" customHeight="1" x14ac:dyDescent="0.3">
      <c r="A30" s="58" t="s">
        <v>52</v>
      </c>
      <c r="B30" s="59">
        <f t="shared" ref="B30:G30" si="5">SUM(B25)</f>
        <v>0</v>
      </c>
      <c r="C30" s="59">
        <f t="shared" si="5"/>
        <v>0</v>
      </c>
      <c r="D30" s="59">
        <f t="shared" si="5"/>
        <v>0</v>
      </c>
      <c r="E30" s="59">
        <f t="shared" si="5"/>
        <v>0</v>
      </c>
      <c r="F30" s="59">
        <f t="shared" si="5"/>
        <v>0</v>
      </c>
      <c r="G30" s="59">
        <f t="shared" si="5"/>
        <v>0</v>
      </c>
      <c r="H30" s="60"/>
    </row>
    <row r="31" spans="1:8" s="1" customFormat="1" ht="12.75" customHeight="1" x14ac:dyDescent="0.25">
      <c r="A31" s="46" t="s">
        <v>55</v>
      </c>
      <c r="B31" s="47">
        <f t="shared" ref="B31:G31" si="6">SUM(B32:B35)</f>
        <v>0</v>
      </c>
      <c r="C31" s="47">
        <f t="shared" si="6"/>
        <v>0</v>
      </c>
      <c r="D31" s="47">
        <f t="shared" si="6"/>
        <v>0</v>
      </c>
      <c r="E31" s="47">
        <f t="shared" si="6"/>
        <v>0</v>
      </c>
      <c r="F31" s="47">
        <f t="shared" si="6"/>
        <v>0</v>
      </c>
      <c r="G31" s="47">
        <f t="shared" si="6"/>
        <v>0</v>
      </c>
      <c r="H31" s="50"/>
    </row>
    <row r="32" spans="1:8" s="1" customFormat="1" ht="12.75" customHeight="1" x14ac:dyDescent="0.25">
      <c r="A32" s="50" t="s">
        <v>43</v>
      </c>
      <c r="B32" s="51">
        <v>0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0"/>
    </row>
    <row r="33" spans="1:12" s="1" customFormat="1" ht="12.75" customHeight="1" x14ac:dyDescent="0.25">
      <c r="A33" s="50" t="s">
        <v>44</v>
      </c>
      <c r="B33" s="51">
        <v>0</v>
      </c>
      <c r="C33" s="51">
        <v>0</v>
      </c>
      <c r="D33" s="51">
        <v>0</v>
      </c>
      <c r="E33" s="51">
        <v>0</v>
      </c>
      <c r="F33" s="51">
        <v>0</v>
      </c>
      <c r="G33" s="51">
        <v>0</v>
      </c>
      <c r="H33" s="50"/>
    </row>
    <row r="34" spans="1:12" s="1" customFormat="1" ht="12.75" customHeight="1" x14ac:dyDescent="0.25">
      <c r="A34" s="50" t="s">
        <v>45</v>
      </c>
      <c r="B34" s="51">
        <v>0</v>
      </c>
      <c r="C34" s="51">
        <v>0</v>
      </c>
      <c r="D34" s="51">
        <v>0</v>
      </c>
      <c r="E34" s="51">
        <v>0</v>
      </c>
      <c r="F34" s="51">
        <v>0</v>
      </c>
      <c r="G34" s="51">
        <v>0</v>
      </c>
      <c r="H34" s="50"/>
    </row>
    <row r="35" spans="1:12" s="1" customFormat="1" ht="12.75" customHeight="1" x14ac:dyDescent="0.25">
      <c r="A35" s="53" t="s">
        <v>46</v>
      </c>
      <c r="B35" s="51">
        <v>0</v>
      </c>
      <c r="C35" s="51">
        <v>0</v>
      </c>
      <c r="D35" s="51">
        <v>0</v>
      </c>
      <c r="E35" s="51">
        <v>0</v>
      </c>
      <c r="F35" s="51">
        <v>0</v>
      </c>
      <c r="G35" s="51">
        <v>0</v>
      </c>
      <c r="H35" s="50"/>
    </row>
    <row r="36" spans="1:12" s="4" customFormat="1" ht="12.75" customHeight="1" x14ac:dyDescent="0.3">
      <c r="A36" s="58" t="s">
        <v>52</v>
      </c>
      <c r="B36" s="59">
        <f t="shared" ref="B36:G36" si="7">SUM(B31)</f>
        <v>0</v>
      </c>
      <c r="C36" s="59">
        <f t="shared" si="7"/>
        <v>0</v>
      </c>
      <c r="D36" s="59">
        <f t="shared" si="7"/>
        <v>0</v>
      </c>
      <c r="E36" s="59">
        <f t="shared" si="7"/>
        <v>0</v>
      </c>
      <c r="F36" s="59">
        <f t="shared" si="7"/>
        <v>0</v>
      </c>
      <c r="G36" s="59">
        <f t="shared" si="7"/>
        <v>0</v>
      </c>
      <c r="H36" s="60"/>
    </row>
    <row r="37" spans="1:12" s="4" customFormat="1" ht="13" x14ac:dyDescent="0.3">
      <c r="A37" s="61" t="s">
        <v>8</v>
      </c>
      <c r="B37" s="62">
        <f>SUM(B18,B24,B30,B36)</f>
        <v>17606031.439999998</v>
      </c>
      <c r="C37" s="62">
        <f t="shared" ref="C37:G37" si="8">SUM(C18,C24,C30,C36)</f>
        <v>17958466.199999999</v>
      </c>
      <c r="D37" s="62">
        <f t="shared" si="8"/>
        <v>12290821.859999999</v>
      </c>
      <c r="E37" s="62">
        <f t="shared" si="8"/>
        <v>12255068.27</v>
      </c>
      <c r="F37" s="62">
        <f t="shared" si="8"/>
        <v>11849600.219999999</v>
      </c>
      <c r="G37" s="62">
        <f t="shared" si="8"/>
        <v>11849600.219999999</v>
      </c>
      <c r="H37" s="63"/>
    </row>
    <row r="38" spans="1:12" s="1" customFormat="1" ht="12.5" x14ac:dyDescent="0.25">
      <c r="A38" s="64"/>
      <c r="B38" s="64"/>
      <c r="C38" s="64"/>
      <c r="D38" s="64"/>
      <c r="E38" s="64"/>
      <c r="F38" s="64"/>
      <c r="G38" s="65"/>
    </row>
    <row r="39" spans="1:12" s="1" customFormat="1" ht="12.5" x14ac:dyDescent="0.25">
      <c r="A39" s="64"/>
      <c r="B39" s="64"/>
      <c r="C39" s="64"/>
      <c r="D39" s="64"/>
      <c r="E39" s="64"/>
      <c r="F39" s="64"/>
      <c r="G39" s="64"/>
    </row>
    <row r="40" spans="1:12" s="1" customFormat="1" ht="12.5" x14ac:dyDescent="0.25">
      <c r="A40" s="64"/>
      <c r="B40" s="64"/>
      <c r="C40" s="64"/>
      <c r="D40" s="64"/>
      <c r="E40" s="64"/>
      <c r="F40" s="64"/>
      <c r="G40" s="64"/>
    </row>
    <row r="41" spans="1:12" s="1" customFormat="1" ht="12.5" x14ac:dyDescent="0.25">
      <c r="A41" s="64"/>
      <c r="B41" s="64"/>
      <c r="C41" s="64"/>
      <c r="D41" s="64"/>
      <c r="E41" s="64"/>
      <c r="F41" s="64"/>
      <c r="G41" s="64"/>
    </row>
    <row r="42" spans="1:12" s="4" customFormat="1" ht="15" customHeight="1" x14ac:dyDescent="0.3">
      <c r="A42" s="294" t="s">
        <v>56</v>
      </c>
      <c r="B42" s="294"/>
      <c r="C42" s="66"/>
      <c r="D42" s="293" t="s">
        <v>169</v>
      </c>
      <c r="E42" s="293"/>
      <c r="F42" s="293"/>
      <c r="G42" s="293"/>
      <c r="H42" s="35"/>
      <c r="I42" s="35"/>
      <c r="J42" s="35"/>
      <c r="K42" s="35"/>
      <c r="L42" s="35"/>
    </row>
    <row r="43" spans="1:12" s="4" customFormat="1" ht="15" customHeight="1" x14ac:dyDescent="0.3">
      <c r="B43" s="67"/>
      <c r="C43" s="67"/>
      <c r="D43" s="293"/>
      <c r="E43" s="293"/>
      <c r="F43" s="293"/>
      <c r="G43" s="293"/>
      <c r="H43" s="35"/>
      <c r="I43" s="35"/>
      <c r="J43" s="35"/>
      <c r="K43" s="35"/>
      <c r="L43" s="35"/>
    </row>
    <row r="44" spans="1:12" s="4" customFormat="1" ht="15" customHeight="1" x14ac:dyDescent="0.3">
      <c r="B44" s="67"/>
      <c r="C44" s="67"/>
      <c r="D44" s="68"/>
      <c r="E44" s="68"/>
      <c r="F44" s="68"/>
      <c r="G44" s="68"/>
      <c r="H44" s="35"/>
      <c r="I44" s="35"/>
      <c r="J44" s="35"/>
      <c r="K44" s="35"/>
      <c r="L44" s="35"/>
    </row>
    <row r="45" spans="1:12" s="1" customFormat="1" ht="12.5" x14ac:dyDescent="0.25">
      <c r="B45" s="64"/>
      <c r="C45" s="64"/>
      <c r="D45" s="64"/>
      <c r="E45" s="64"/>
      <c r="F45" s="64"/>
      <c r="G45" s="64"/>
      <c r="H45" s="64"/>
      <c r="I45" s="285"/>
      <c r="J45" s="285"/>
      <c r="K45" s="285"/>
      <c r="L45" s="285"/>
    </row>
    <row r="46" spans="1:12" s="1" customFormat="1" ht="12.5" x14ac:dyDescent="0.25">
      <c r="B46" s="64"/>
      <c r="C46" s="64"/>
      <c r="D46" s="64"/>
      <c r="E46" s="64"/>
      <c r="F46" s="64"/>
      <c r="G46" s="64"/>
      <c r="H46" s="64"/>
    </row>
    <row r="47" spans="1:12" s="1" customFormat="1" ht="12.5" x14ac:dyDescent="0.25">
      <c r="A47" s="64"/>
      <c r="B47" s="64"/>
      <c r="C47" s="64"/>
      <c r="D47" s="64"/>
      <c r="E47" s="64"/>
      <c r="F47" s="64"/>
      <c r="G47" s="64"/>
    </row>
    <row r="48" spans="1:12" s="1" customFormat="1" ht="13" x14ac:dyDescent="0.25">
      <c r="A48" s="294" t="s">
        <v>173</v>
      </c>
      <c r="B48" s="294"/>
      <c r="C48" s="64"/>
      <c r="D48" s="293" t="s">
        <v>170</v>
      </c>
      <c r="E48" s="293"/>
      <c r="F48" s="293"/>
      <c r="G48" s="293"/>
    </row>
    <row r="49" spans="1:7" s="1" customFormat="1" ht="12.5" x14ac:dyDescent="0.25">
      <c r="A49" s="64"/>
      <c r="B49" s="64"/>
      <c r="C49" s="64"/>
      <c r="D49" s="64"/>
      <c r="E49" s="64"/>
      <c r="F49" s="64"/>
      <c r="G49" s="64"/>
    </row>
    <row r="50" spans="1:7" s="1" customFormat="1" ht="12.5" x14ac:dyDescent="0.25">
      <c r="A50" s="64"/>
      <c r="B50" s="64"/>
      <c r="C50" s="64"/>
      <c r="D50" s="64"/>
      <c r="E50" s="64"/>
      <c r="F50" s="64"/>
      <c r="G50" s="64"/>
    </row>
  </sheetData>
  <mergeCells count="12">
    <mergeCell ref="D48:G48"/>
    <mergeCell ref="A48:B48"/>
    <mergeCell ref="A42:B42"/>
    <mergeCell ref="D42:G42"/>
    <mergeCell ref="D43:G43"/>
    <mergeCell ref="I45:L45"/>
    <mergeCell ref="A1:G1"/>
    <mergeCell ref="A2:G2"/>
    <mergeCell ref="A3:G3"/>
    <mergeCell ref="A4:G4"/>
    <mergeCell ref="A5:A6"/>
    <mergeCell ref="B5:G5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35"/>
  <sheetViews>
    <sheetView showGridLines="0" zoomScale="130" zoomScaleNormal="130" workbookViewId="0">
      <selection activeCell="A6" sqref="A6:G6"/>
    </sheetView>
  </sheetViews>
  <sheetFormatPr baseColWidth="10" defaultRowHeight="14.5" x14ac:dyDescent="0.35"/>
  <cols>
    <col min="1" max="1" width="52.1796875" style="64" customWidth="1"/>
    <col min="2" max="7" width="14.54296875" style="64" customWidth="1"/>
    <col min="8" max="8" width="8.7265625" style="1" customWidth="1"/>
  </cols>
  <sheetData>
    <row r="1" spans="1:9" s="28" customFormat="1" ht="18" customHeight="1" x14ac:dyDescent="0.35">
      <c r="A1" s="296" t="s">
        <v>59</v>
      </c>
      <c r="B1" s="297"/>
      <c r="C1" s="297"/>
      <c r="D1" s="297"/>
      <c r="E1" s="297"/>
      <c r="F1" s="297"/>
      <c r="G1" s="298"/>
      <c r="H1" s="35"/>
    </row>
    <row r="2" spans="1:9" s="36" customFormat="1" ht="18" customHeight="1" x14ac:dyDescent="0.35">
      <c r="A2" s="299" t="s">
        <v>172</v>
      </c>
      <c r="B2" s="300"/>
      <c r="C2" s="300"/>
      <c r="D2" s="300"/>
      <c r="E2" s="300"/>
      <c r="F2" s="300"/>
      <c r="G2" s="301"/>
      <c r="H2" s="35"/>
    </row>
    <row r="3" spans="1:9" s="30" customFormat="1" ht="12.75" customHeight="1" x14ac:dyDescent="0.25">
      <c r="A3" s="69"/>
      <c r="B3" s="302"/>
      <c r="C3" s="302"/>
      <c r="D3" s="302"/>
      <c r="E3" s="302"/>
      <c r="F3" s="302"/>
      <c r="G3" s="302"/>
      <c r="H3" s="37"/>
    </row>
    <row r="4" spans="1:9" s="2" customFormat="1" ht="73" customHeight="1" x14ac:dyDescent="0.3">
      <c r="A4" s="303" t="s">
        <v>188</v>
      </c>
      <c r="B4" s="303"/>
      <c r="C4" s="303"/>
      <c r="D4" s="303"/>
      <c r="E4" s="303"/>
      <c r="F4" s="303"/>
      <c r="G4" s="303"/>
      <c r="H4" s="41"/>
      <c r="I4" s="42"/>
    </row>
    <row r="5" spans="1:9" s="2" customFormat="1" ht="12.75" customHeight="1" x14ac:dyDescent="0.3">
      <c r="A5" s="266"/>
      <c r="B5" s="267"/>
      <c r="C5" s="268"/>
      <c r="D5" s="268"/>
      <c r="E5" s="268"/>
      <c r="F5" s="268"/>
      <c r="G5" s="268"/>
      <c r="H5" s="41"/>
      <c r="I5" s="42"/>
    </row>
    <row r="6" spans="1:9" s="30" customFormat="1" ht="29.25" customHeight="1" x14ac:dyDescent="0.25">
      <c r="A6" s="304"/>
      <c r="B6" s="304"/>
      <c r="C6" s="304"/>
      <c r="D6" s="304"/>
      <c r="E6" s="304"/>
      <c r="F6" s="304"/>
      <c r="G6" s="304"/>
      <c r="H6" s="70"/>
      <c r="I6" s="49"/>
    </row>
    <row r="7" spans="1:9" s="1" customFormat="1" ht="12.75" customHeight="1" x14ac:dyDescent="0.25">
      <c r="A7" s="64"/>
      <c r="B7" s="269"/>
      <c r="C7" s="269"/>
      <c r="D7" s="269"/>
      <c r="E7" s="269"/>
      <c r="F7" s="269"/>
      <c r="G7" s="269"/>
    </row>
    <row r="8" spans="1:9" s="1" customFormat="1" ht="12.75" customHeight="1" x14ac:dyDescent="0.25">
      <c r="A8" s="64"/>
      <c r="B8" s="33"/>
      <c r="C8" s="33"/>
      <c r="D8" s="33"/>
      <c r="E8" s="33"/>
      <c r="F8" s="33"/>
      <c r="G8" s="33"/>
      <c r="H8" s="64"/>
    </row>
    <row r="9" spans="1:9" s="1" customFormat="1" ht="12.75" customHeight="1" x14ac:dyDescent="0.25">
      <c r="A9" s="64"/>
      <c r="B9" s="33"/>
      <c r="C9" s="33"/>
      <c r="D9" s="33"/>
      <c r="E9" s="33"/>
      <c r="F9" s="33"/>
      <c r="G9" s="33"/>
    </row>
    <row r="10" spans="1:9" s="28" customFormat="1" ht="12.75" customHeight="1" x14ac:dyDescent="0.35">
      <c r="A10" s="71"/>
      <c r="B10" s="33"/>
      <c r="C10" s="33"/>
      <c r="D10" s="33"/>
      <c r="E10" s="33"/>
      <c r="F10" s="33"/>
      <c r="G10" s="33"/>
      <c r="H10" s="72"/>
    </row>
    <row r="11" spans="1:9" s="1" customFormat="1" ht="12.75" customHeight="1" x14ac:dyDescent="0.25">
      <c r="A11" s="64"/>
      <c r="B11" s="33"/>
      <c r="C11" s="33"/>
      <c r="D11" s="33"/>
      <c r="E11" s="33"/>
      <c r="F11" s="33"/>
      <c r="G11" s="33"/>
      <c r="H11" s="73"/>
    </row>
    <row r="12" spans="1:9" s="1" customFormat="1" ht="12.75" customHeight="1" x14ac:dyDescent="0.25">
      <c r="A12" s="64"/>
      <c r="B12" s="33"/>
      <c r="C12" s="33"/>
      <c r="D12" s="33"/>
      <c r="E12" s="33"/>
      <c r="F12" s="33"/>
      <c r="G12" s="33"/>
    </row>
    <row r="13" spans="1:9" s="1" customFormat="1" ht="12.75" customHeight="1" x14ac:dyDescent="0.25">
      <c r="A13" s="64"/>
      <c r="B13" s="33"/>
      <c r="C13" s="33"/>
      <c r="D13" s="33"/>
      <c r="E13" s="33"/>
      <c r="F13" s="33"/>
      <c r="G13" s="33"/>
      <c r="H13" s="64"/>
    </row>
    <row r="14" spans="1:9" s="4" customFormat="1" ht="12.75" customHeight="1" x14ac:dyDescent="0.3">
      <c r="A14" s="74"/>
      <c r="B14" s="32"/>
      <c r="C14" s="32"/>
      <c r="D14" s="32"/>
      <c r="E14" s="32"/>
      <c r="F14" s="32"/>
      <c r="G14" s="32"/>
      <c r="H14" s="67"/>
    </row>
    <row r="15" spans="1:9" s="1" customFormat="1" ht="12.75" customHeight="1" x14ac:dyDescent="0.25">
      <c r="A15" s="75"/>
      <c r="B15" s="32"/>
      <c r="C15" s="32"/>
      <c r="D15" s="32"/>
      <c r="E15" s="32"/>
      <c r="F15" s="32"/>
      <c r="G15" s="32"/>
      <c r="H15" s="64"/>
    </row>
    <row r="16" spans="1:9" s="1" customFormat="1" ht="12.75" customHeight="1" x14ac:dyDescent="0.25">
      <c r="A16" s="64"/>
      <c r="B16" s="33"/>
      <c r="C16" s="33"/>
      <c r="D16" s="33"/>
      <c r="E16" s="33"/>
      <c r="F16" s="33"/>
      <c r="G16" s="33"/>
      <c r="H16" s="64"/>
    </row>
    <row r="17" spans="1:12" s="1" customFormat="1" ht="12.75" customHeight="1" x14ac:dyDescent="0.25">
      <c r="A17" s="64"/>
      <c r="B17" s="33"/>
      <c r="C17" s="33"/>
      <c r="D17" s="33"/>
      <c r="E17" s="33"/>
      <c r="F17" s="33"/>
      <c r="G17" s="33"/>
      <c r="H17" s="64"/>
    </row>
    <row r="18" spans="1:12" s="1" customFormat="1" ht="12.75" customHeight="1" x14ac:dyDescent="0.25">
      <c r="A18" s="64"/>
      <c r="B18" s="33"/>
      <c r="C18" s="33"/>
      <c r="D18" s="33"/>
      <c r="E18" s="33"/>
      <c r="F18" s="33"/>
      <c r="G18" s="33"/>
      <c r="H18" s="64"/>
    </row>
    <row r="19" spans="1:12" s="1" customFormat="1" ht="12.75" customHeight="1" x14ac:dyDescent="0.25">
      <c r="A19" s="71"/>
      <c r="B19" s="33"/>
      <c r="C19" s="33"/>
      <c r="D19" s="33"/>
      <c r="E19" s="33"/>
      <c r="F19" s="33"/>
      <c r="G19" s="33"/>
      <c r="H19" s="64"/>
    </row>
    <row r="20" spans="1:12" s="4" customFormat="1" ht="12.75" customHeight="1" x14ac:dyDescent="0.3">
      <c r="A20" s="74"/>
      <c r="B20" s="32"/>
      <c r="C20" s="32"/>
      <c r="D20" s="32"/>
      <c r="E20" s="32"/>
      <c r="F20" s="32"/>
      <c r="G20" s="32"/>
      <c r="H20" s="67"/>
    </row>
    <row r="21" spans="1:12" s="4" customFormat="1" ht="12.75" customHeight="1" x14ac:dyDescent="0.3">
      <c r="A21" s="74"/>
      <c r="B21" s="32"/>
      <c r="C21" s="32"/>
      <c r="D21" s="32"/>
      <c r="E21" s="32"/>
      <c r="F21" s="32"/>
      <c r="G21" s="32"/>
    </row>
    <row r="22" spans="1:12" s="1" customFormat="1" ht="12.75" customHeight="1" x14ac:dyDescent="0.25">
      <c r="A22" s="64"/>
      <c r="B22" s="64"/>
      <c r="C22" s="64"/>
      <c r="D22" s="64"/>
      <c r="E22" s="64"/>
      <c r="F22" s="64"/>
      <c r="G22" s="65"/>
    </row>
    <row r="23" spans="1:12" s="1" customFormat="1" ht="12.75" customHeight="1" x14ac:dyDescent="0.25">
      <c r="A23" s="64"/>
      <c r="B23" s="64"/>
      <c r="C23" s="64"/>
      <c r="D23" s="64"/>
      <c r="E23" s="64"/>
      <c r="F23" s="64"/>
      <c r="G23" s="64"/>
    </row>
    <row r="24" spans="1:12" s="1" customFormat="1" ht="12.75" customHeight="1" x14ac:dyDescent="0.25">
      <c r="A24" s="76"/>
      <c r="B24" s="76"/>
      <c r="C24" s="76"/>
      <c r="D24" s="76"/>
      <c r="E24" s="76"/>
      <c r="F24" s="76"/>
      <c r="G24" s="76"/>
    </row>
    <row r="25" spans="1:12" s="1" customFormat="1" ht="12.5" x14ac:dyDescent="0.25">
      <c r="A25" s="64"/>
      <c r="B25" s="64"/>
      <c r="C25" s="64"/>
      <c r="D25" s="64"/>
      <c r="E25" s="64"/>
      <c r="F25" s="64"/>
      <c r="G25" s="65"/>
    </row>
    <row r="26" spans="1:12" s="1" customFormat="1" ht="12.5" x14ac:dyDescent="0.25">
      <c r="A26" s="64"/>
      <c r="B26" s="64"/>
      <c r="C26" s="64"/>
      <c r="D26" s="64"/>
      <c r="E26" s="64"/>
      <c r="F26" s="64"/>
      <c r="G26" s="65"/>
    </row>
    <row r="27" spans="1:12" s="1" customFormat="1" ht="12.5" x14ac:dyDescent="0.25">
      <c r="A27" s="64"/>
      <c r="B27" s="64"/>
      <c r="C27" s="64"/>
      <c r="D27" s="64"/>
      <c r="E27" s="64"/>
      <c r="F27" s="64"/>
      <c r="G27" s="65"/>
    </row>
    <row r="28" spans="1:12" s="4" customFormat="1" ht="15" customHeight="1" x14ac:dyDescent="0.3">
      <c r="A28" s="294" t="s">
        <v>56</v>
      </c>
      <c r="B28" s="294"/>
      <c r="C28" s="66"/>
      <c r="D28" s="293" t="s">
        <v>169</v>
      </c>
      <c r="E28" s="293"/>
      <c r="F28" s="293"/>
      <c r="G28" s="293"/>
      <c r="H28" s="35"/>
      <c r="I28" s="35"/>
      <c r="J28" s="35"/>
      <c r="K28" s="35"/>
      <c r="L28" s="35"/>
    </row>
    <row r="29" spans="1:12" s="4" customFormat="1" ht="15" customHeight="1" x14ac:dyDescent="0.3">
      <c r="B29" s="67"/>
      <c r="C29" s="67"/>
      <c r="H29" s="35"/>
      <c r="I29" s="35"/>
      <c r="J29" s="35"/>
      <c r="K29" s="35"/>
      <c r="L29" s="35"/>
    </row>
    <row r="30" spans="1:12" s="4" customFormat="1" ht="15" customHeight="1" x14ac:dyDescent="0.3">
      <c r="B30" s="67"/>
      <c r="C30" s="67"/>
      <c r="D30" s="68"/>
      <c r="E30" s="68"/>
      <c r="F30" s="68"/>
      <c r="G30" s="68"/>
      <c r="H30" s="35"/>
      <c r="I30" s="35"/>
      <c r="J30" s="35"/>
      <c r="K30" s="35"/>
      <c r="L30" s="35"/>
    </row>
    <row r="31" spans="1:12" s="1" customFormat="1" ht="12.5" x14ac:dyDescent="0.25">
      <c r="B31" s="64"/>
      <c r="C31" s="64"/>
      <c r="D31" s="64"/>
      <c r="E31" s="64"/>
      <c r="F31" s="64"/>
      <c r="G31" s="64"/>
      <c r="H31" s="64"/>
      <c r="I31" s="285"/>
      <c r="J31" s="285"/>
      <c r="K31" s="285"/>
      <c r="L31" s="285"/>
    </row>
    <row r="32" spans="1:12" s="1" customFormat="1" ht="12.5" x14ac:dyDescent="0.25">
      <c r="B32" s="64"/>
      <c r="C32" s="64"/>
      <c r="D32" s="64"/>
      <c r="E32" s="64"/>
      <c r="F32" s="64"/>
      <c r="G32" s="64"/>
      <c r="H32" s="64"/>
    </row>
    <row r="33" spans="1:7" s="1" customFormat="1" ht="12.5" x14ac:dyDescent="0.25">
      <c r="A33" s="64"/>
      <c r="B33" s="64"/>
      <c r="C33" s="64"/>
      <c r="D33" s="64"/>
      <c r="E33" s="64"/>
      <c r="F33" s="64"/>
      <c r="G33" s="64"/>
    </row>
    <row r="34" spans="1:7" s="1" customFormat="1" ht="12.5" x14ac:dyDescent="0.25">
      <c r="A34" s="295" t="s">
        <v>174</v>
      </c>
      <c r="B34" s="295"/>
      <c r="C34" s="64"/>
      <c r="D34" s="295" t="s">
        <v>170</v>
      </c>
      <c r="E34" s="295"/>
      <c r="F34" s="295"/>
      <c r="G34" s="295"/>
    </row>
    <row r="35" spans="1:7" s="1" customFormat="1" ht="12.5" x14ac:dyDescent="0.25">
      <c r="A35" s="64"/>
      <c r="B35" s="64"/>
      <c r="C35" s="64"/>
      <c r="D35" s="64"/>
      <c r="E35" s="64"/>
      <c r="F35" s="64"/>
      <c r="G35" s="64"/>
    </row>
  </sheetData>
  <mergeCells count="10">
    <mergeCell ref="A34:B34"/>
    <mergeCell ref="D34:G34"/>
    <mergeCell ref="D28:G28"/>
    <mergeCell ref="I31:L31"/>
    <mergeCell ref="A1:G1"/>
    <mergeCell ref="A2:G2"/>
    <mergeCell ref="B3:G3"/>
    <mergeCell ref="A4:G4"/>
    <mergeCell ref="A6:G6"/>
    <mergeCell ref="A28:B28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50"/>
  <sheetViews>
    <sheetView showGridLines="0" zoomScale="130" zoomScaleNormal="130" workbookViewId="0">
      <selection activeCell="E8" sqref="E8"/>
    </sheetView>
  </sheetViews>
  <sheetFormatPr baseColWidth="10" defaultRowHeight="14.5" x14ac:dyDescent="0.35"/>
  <cols>
    <col min="1" max="2" width="3.7265625" style="129" customWidth="1"/>
    <col min="3" max="3" width="8.26953125" style="130" bestFit="1" customWidth="1"/>
    <col min="4" max="4" width="43.1796875" style="129" customWidth="1"/>
    <col min="5" max="5" width="15.81640625" style="129" customWidth="1"/>
    <col min="6" max="6" width="13.7265625" style="129" customWidth="1"/>
    <col min="7" max="7" width="15.453125" style="129" customWidth="1"/>
    <col min="8" max="8" width="15.81640625" style="129" customWidth="1"/>
    <col min="9" max="9" width="15" style="129" customWidth="1"/>
    <col min="10" max="11" width="13.81640625" style="129" customWidth="1"/>
    <col min="12" max="12" width="14.26953125" style="129" customWidth="1"/>
    <col min="13" max="13" width="11.453125" style="77"/>
  </cols>
  <sheetData>
    <row r="1" spans="1:12" s="77" customFormat="1" ht="13" x14ac:dyDescent="0.3">
      <c r="A1" s="317" t="s">
        <v>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</row>
    <row r="2" spans="1:12" s="77" customFormat="1" ht="13" x14ac:dyDescent="0.3">
      <c r="A2" s="317" t="s">
        <v>60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</row>
    <row r="3" spans="1:12" s="78" customFormat="1" ht="11.5" x14ac:dyDescent="0.25">
      <c r="A3" s="318" t="s">
        <v>187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</row>
    <row r="4" spans="1:12" s="78" customFormat="1" ht="15" customHeight="1" x14ac:dyDescent="0.25">
      <c r="A4" s="319" t="s">
        <v>172</v>
      </c>
      <c r="B4" s="319"/>
      <c r="C4" s="319"/>
      <c r="D4" s="319"/>
      <c r="E4" s="320"/>
      <c r="F4" s="320"/>
      <c r="G4" s="320"/>
      <c r="H4" s="320"/>
      <c r="I4" s="320"/>
      <c r="J4" s="320"/>
      <c r="K4" s="320"/>
      <c r="L4" s="320"/>
    </row>
    <row r="5" spans="1:12" s="79" customFormat="1" ht="15" customHeight="1" x14ac:dyDescent="0.3">
      <c r="A5" s="321" t="s">
        <v>61</v>
      </c>
      <c r="B5" s="321"/>
      <c r="C5" s="321"/>
      <c r="D5" s="322"/>
      <c r="E5" s="323" t="s">
        <v>10</v>
      </c>
      <c r="F5" s="323"/>
      <c r="G5" s="323"/>
      <c r="H5" s="323"/>
      <c r="I5" s="323"/>
      <c r="J5" s="323"/>
      <c r="K5" s="323"/>
      <c r="L5" s="324"/>
    </row>
    <row r="6" spans="1:12" s="83" customFormat="1" ht="30" customHeight="1" x14ac:dyDescent="0.3">
      <c r="A6" s="321"/>
      <c r="B6" s="321"/>
      <c r="C6" s="321"/>
      <c r="D6" s="322"/>
      <c r="E6" s="80" t="s">
        <v>14</v>
      </c>
      <c r="F6" s="81" t="s">
        <v>62</v>
      </c>
      <c r="G6" s="80" t="s">
        <v>5</v>
      </c>
      <c r="H6" s="80" t="s">
        <v>63</v>
      </c>
      <c r="I6" s="80" t="s">
        <v>40</v>
      </c>
      <c r="J6" s="80" t="s">
        <v>6</v>
      </c>
      <c r="K6" s="80" t="s">
        <v>41</v>
      </c>
      <c r="L6" s="82" t="s">
        <v>13</v>
      </c>
    </row>
    <row r="7" spans="1:12" s="83" customFormat="1" ht="3" customHeight="1" x14ac:dyDescent="0.3">
      <c r="A7" s="84"/>
      <c r="B7" s="84"/>
      <c r="C7" s="85"/>
      <c r="D7" s="84"/>
      <c r="E7" s="86"/>
      <c r="F7" s="87"/>
      <c r="G7" s="86"/>
      <c r="H7" s="86"/>
      <c r="I7" s="86"/>
      <c r="J7" s="86"/>
      <c r="K7" s="86"/>
      <c r="L7" s="86"/>
    </row>
    <row r="8" spans="1:12" s="89" customFormat="1" ht="13" x14ac:dyDescent="0.25">
      <c r="A8" s="314" t="s">
        <v>8</v>
      </c>
      <c r="B8" s="315"/>
      <c r="C8" s="315"/>
      <c r="D8" s="316"/>
      <c r="E8" s="88">
        <f t="shared" ref="E8:L8" si="0">SUM(E10+E18)</f>
        <v>17606031.440000001</v>
      </c>
      <c r="F8" s="88">
        <f t="shared" si="0"/>
        <v>421434.76</v>
      </c>
      <c r="G8" s="88">
        <f t="shared" si="0"/>
        <v>18027466.199999999</v>
      </c>
      <c r="H8" s="88">
        <f t="shared" si="0"/>
        <v>12291200.74</v>
      </c>
      <c r="I8" s="88">
        <f t="shared" si="0"/>
        <v>12290821.859999999</v>
      </c>
      <c r="J8" s="88">
        <f t="shared" si="0"/>
        <v>12255068.27</v>
      </c>
      <c r="K8" s="88">
        <f t="shared" si="0"/>
        <v>11849600.220000001</v>
      </c>
      <c r="L8" s="88">
        <f t="shared" si="0"/>
        <v>11849600.220000001</v>
      </c>
    </row>
    <row r="9" spans="1:12" s="89" customFormat="1" ht="12" customHeight="1" x14ac:dyDescent="0.25">
      <c r="A9" s="90"/>
      <c r="B9" s="91"/>
      <c r="C9" s="92"/>
      <c r="D9" s="93"/>
      <c r="E9" s="88"/>
      <c r="F9" s="88"/>
      <c r="G9" s="88"/>
      <c r="H9" s="88"/>
      <c r="I9" s="94"/>
      <c r="J9" s="94"/>
      <c r="K9" s="94"/>
      <c r="L9" s="88"/>
    </row>
    <row r="10" spans="1:12" s="96" customFormat="1" ht="12.75" customHeight="1" x14ac:dyDescent="0.35">
      <c r="A10" s="307" t="s">
        <v>64</v>
      </c>
      <c r="B10" s="308"/>
      <c r="C10" s="308"/>
      <c r="D10" s="309"/>
      <c r="E10" s="95">
        <f t="shared" ref="E10:L10" si="1">SUM(E11,E13,E15)</f>
        <v>17606031.440000001</v>
      </c>
      <c r="F10" s="95">
        <f t="shared" si="1"/>
        <v>421434.76</v>
      </c>
      <c r="G10" s="95">
        <f t="shared" si="1"/>
        <v>18027466.199999999</v>
      </c>
      <c r="H10" s="95">
        <f t="shared" si="1"/>
        <v>12291200.74</v>
      </c>
      <c r="I10" s="95">
        <f t="shared" si="1"/>
        <v>12290821.859999999</v>
      </c>
      <c r="J10" s="95">
        <f t="shared" si="1"/>
        <v>12255068.27</v>
      </c>
      <c r="K10" s="95">
        <f t="shared" si="1"/>
        <v>11849600.220000001</v>
      </c>
      <c r="L10" s="95">
        <f t="shared" si="1"/>
        <v>11849600.220000001</v>
      </c>
    </row>
    <row r="11" spans="1:12" s="100" customFormat="1" ht="13" customHeight="1" x14ac:dyDescent="0.35">
      <c r="A11" s="97"/>
      <c r="B11" s="98">
        <v>1.1000000000000001</v>
      </c>
      <c r="C11" s="305" t="s">
        <v>65</v>
      </c>
      <c r="D11" s="306"/>
      <c r="E11" s="99">
        <f t="shared" ref="E11:L11" si="2">SUM(E12)</f>
        <v>0</v>
      </c>
      <c r="F11" s="99">
        <f t="shared" si="2"/>
        <v>0</v>
      </c>
      <c r="G11" s="99">
        <f t="shared" si="2"/>
        <v>0</v>
      </c>
      <c r="H11" s="99">
        <f t="shared" si="2"/>
        <v>0</v>
      </c>
      <c r="I11" s="99">
        <f t="shared" si="2"/>
        <v>0</v>
      </c>
      <c r="J11" s="99">
        <f t="shared" si="2"/>
        <v>0</v>
      </c>
      <c r="K11" s="99">
        <f t="shared" si="2"/>
        <v>0</v>
      </c>
      <c r="L11" s="99">
        <f t="shared" si="2"/>
        <v>0</v>
      </c>
    </row>
    <row r="12" spans="1:12" s="96" customFormat="1" ht="13" customHeight="1" x14ac:dyDescent="0.35">
      <c r="A12" s="101"/>
      <c r="B12" s="102"/>
      <c r="C12" s="103" t="s">
        <v>27</v>
      </c>
      <c r="D12" s="104" t="s">
        <v>28</v>
      </c>
      <c r="E12" s="105">
        <v>0</v>
      </c>
      <c r="F12" s="105">
        <v>0</v>
      </c>
      <c r="G12" s="105">
        <v>0</v>
      </c>
      <c r="H12" s="105">
        <v>0</v>
      </c>
      <c r="I12" s="105">
        <v>0</v>
      </c>
      <c r="J12" s="105">
        <v>0</v>
      </c>
      <c r="K12" s="105">
        <v>0</v>
      </c>
      <c r="L12" s="106">
        <v>0</v>
      </c>
    </row>
    <row r="13" spans="1:12" s="100" customFormat="1" ht="13" customHeight="1" x14ac:dyDescent="0.35">
      <c r="A13" s="97"/>
      <c r="B13" s="98">
        <v>1.4</v>
      </c>
      <c r="C13" s="305" t="s">
        <v>66</v>
      </c>
      <c r="D13" s="306"/>
      <c r="E13" s="99">
        <f t="shared" ref="E13:L13" si="3">SUM(E14)</f>
        <v>0</v>
      </c>
      <c r="F13" s="99">
        <f t="shared" si="3"/>
        <v>0</v>
      </c>
      <c r="G13" s="99">
        <f t="shared" si="3"/>
        <v>0</v>
      </c>
      <c r="H13" s="99">
        <f t="shared" si="3"/>
        <v>0</v>
      </c>
      <c r="I13" s="99">
        <f t="shared" si="3"/>
        <v>0</v>
      </c>
      <c r="J13" s="99">
        <f t="shared" si="3"/>
        <v>0</v>
      </c>
      <c r="K13" s="99">
        <f t="shared" si="3"/>
        <v>0</v>
      </c>
      <c r="L13" s="99">
        <f t="shared" si="3"/>
        <v>0</v>
      </c>
    </row>
    <row r="14" spans="1:12" s="96" customFormat="1" ht="13" customHeight="1" x14ac:dyDescent="0.35">
      <c r="A14" s="101"/>
      <c r="B14" s="102"/>
      <c r="C14" s="103" t="s">
        <v>67</v>
      </c>
      <c r="D14" s="104" t="s">
        <v>7</v>
      </c>
      <c r="E14" s="105">
        <v>0</v>
      </c>
      <c r="F14" s="105">
        <v>0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6">
        <v>0</v>
      </c>
    </row>
    <row r="15" spans="1:12" s="100" customFormat="1" ht="13" customHeight="1" x14ac:dyDescent="0.35">
      <c r="A15" s="97"/>
      <c r="B15" s="98">
        <v>1.5</v>
      </c>
      <c r="C15" s="305" t="s">
        <v>68</v>
      </c>
      <c r="D15" s="306"/>
      <c r="E15" s="99">
        <f t="shared" ref="E15:L15" si="4">SUM(E16)</f>
        <v>17606031.440000001</v>
      </c>
      <c r="F15" s="99">
        <f t="shared" si="4"/>
        <v>421434.76</v>
      </c>
      <c r="G15" s="99">
        <f t="shared" si="4"/>
        <v>18027466.199999999</v>
      </c>
      <c r="H15" s="99">
        <f t="shared" si="4"/>
        <v>12291200.74</v>
      </c>
      <c r="I15" s="99">
        <f t="shared" si="4"/>
        <v>12290821.859999999</v>
      </c>
      <c r="J15" s="99">
        <f t="shared" si="4"/>
        <v>12255068.27</v>
      </c>
      <c r="K15" s="99">
        <f t="shared" si="4"/>
        <v>11849600.220000001</v>
      </c>
      <c r="L15" s="99">
        <f t="shared" si="4"/>
        <v>11849600.220000001</v>
      </c>
    </row>
    <row r="16" spans="1:12" s="96" customFormat="1" ht="13" customHeight="1" x14ac:dyDescent="0.35">
      <c r="A16" s="101"/>
      <c r="B16" s="102"/>
      <c r="C16" s="107" t="s">
        <v>69</v>
      </c>
      <c r="D16" s="104" t="s">
        <v>19</v>
      </c>
      <c r="E16" s="106">
        <v>17606031.440000001</v>
      </c>
      <c r="F16" s="106">
        <v>421434.76</v>
      </c>
      <c r="G16" s="105">
        <v>18027466.199999999</v>
      </c>
      <c r="H16" s="105">
        <v>12291200.74</v>
      </c>
      <c r="I16" s="105">
        <v>12290821.859999999</v>
      </c>
      <c r="J16" s="105">
        <v>12255068.27</v>
      </c>
      <c r="K16" s="105">
        <v>11849600.220000001</v>
      </c>
      <c r="L16" s="105">
        <v>11849600.220000001</v>
      </c>
    </row>
    <row r="17" spans="1:13" s="96" customFormat="1" ht="12" customHeight="1" x14ac:dyDescent="0.35">
      <c r="A17" s="108"/>
      <c r="B17" s="102"/>
      <c r="C17" s="103"/>
      <c r="D17" s="109"/>
      <c r="E17" s="106"/>
      <c r="F17" s="106"/>
      <c r="G17" s="106"/>
      <c r="H17" s="106"/>
      <c r="I17" s="106"/>
      <c r="J17" s="106"/>
      <c r="K17" s="106"/>
      <c r="L17" s="106"/>
    </row>
    <row r="18" spans="1:13" s="96" customFormat="1" ht="13" customHeight="1" x14ac:dyDescent="0.35">
      <c r="A18" s="307" t="s">
        <v>70</v>
      </c>
      <c r="B18" s="308"/>
      <c r="C18" s="308"/>
      <c r="D18" s="309"/>
      <c r="E18" s="110">
        <f>SUM(E19)</f>
        <v>0</v>
      </c>
      <c r="F18" s="110">
        <f t="shared" ref="F18:L18" si="5">SUM(F19)</f>
        <v>0</v>
      </c>
      <c r="G18" s="110">
        <f t="shared" si="5"/>
        <v>0</v>
      </c>
      <c r="H18" s="110">
        <f t="shared" si="5"/>
        <v>0</v>
      </c>
      <c r="I18" s="110">
        <f t="shared" si="5"/>
        <v>0</v>
      </c>
      <c r="J18" s="110">
        <f t="shared" si="5"/>
        <v>0</v>
      </c>
      <c r="K18" s="110">
        <f t="shared" si="5"/>
        <v>0</v>
      </c>
      <c r="L18" s="110">
        <f t="shared" si="5"/>
        <v>0</v>
      </c>
    </row>
    <row r="19" spans="1:13" s="100" customFormat="1" ht="13" customHeight="1" x14ac:dyDescent="0.35">
      <c r="A19" s="111"/>
      <c r="B19" s="98">
        <v>2.5</v>
      </c>
      <c r="C19" s="312" t="s">
        <v>68</v>
      </c>
      <c r="D19" s="313"/>
      <c r="E19" s="112">
        <f>SUM(E20:E35)</f>
        <v>0</v>
      </c>
      <c r="F19" s="112">
        <f t="shared" ref="F19:L19" si="6">SUM(F20:F35)</f>
        <v>0</v>
      </c>
      <c r="G19" s="112">
        <f t="shared" si="6"/>
        <v>0</v>
      </c>
      <c r="H19" s="112">
        <f t="shared" si="6"/>
        <v>0</v>
      </c>
      <c r="I19" s="112">
        <f t="shared" si="6"/>
        <v>0</v>
      </c>
      <c r="J19" s="112">
        <f t="shared" si="6"/>
        <v>0</v>
      </c>
      <c r="K19" s="112">
        <f t="shared" si="6"/>
        <v>0</v>
      </c>
      <c r="L19" s="112">
        <f t="shared" si="6"/>
        <v>0</v>
      </c>
      <c r="M19" s="113"/>
    </row>
    <row r="20" spans="1:13" s="96" customFormat="1" ht="13" customHeight="1" x14ac:dyDescent="0.35">
      <c r="A20" s="114"/>
      <c r="B20" s="102"/>
      <c r="C20" s="115" t="s">
        <v>71</v>
      </c>
      <c r="D20" s="116" t="s">
        <v>72</v>
      </c>
      <c r="E20" s="117">
        <v>0</v>
      </c>
      <c r="F20" s="117">
        <v>0</v>
      </c>
      <c r="G20" s="117">
        <v>0</v>
      </c>
      <c r="H20" s="117">
        <v>0</v>
      </c>
      <c r="I20" s="117">
        <v>0</v>
      </c>
      <c r="J20" s="117">
        <v>0</v>
      </c>
      <c r="K20" s="117">
        <v>0</v>
      </c>
      <c r="L20" s="106">
        <v>0</v>
      </c>
    </row>
    <row r="21" spans="1:13" s="96" customFormat="1" ht="13" customHeight="1" x14ac:dyDescent="0.35">
      <c r="A21" s="114"/>
      <c r="B21" s="102"/>
      <c r="C21" s="115" t="s">
        <v>73</v>
      </c>
      <c r="D21" s="116" t="s">
        <v>74</v>
      </c>
      <c r="E21" s="117">
        <v>0</v>
      </c>
      <c r="F21" s="117">
        <v>0</v>
      </c>
      <c r="G21" s="117">
        <v>0</v>
      </c>
      <c r="H21" s="117">
        <v>0</v>
      </c>
      <c r="I21" s="117">
        <v>0</v>
      </c>
      <c r="J21" s="117">
        <v>0</v>
      </c>
      <c r="K21" s="117">
        <v>0</v>
      </c>
      <c r="L21" s="106">
        <v>0</v>
      </c>
    </row>
    <row r="22" spans="1:13" s="96" customFormat="1" ht="13" customHeight="1" x14ac:dyDescent="0.35">
      <c r="A22" s="114"/>
      <c r="B22" s="102"/>
      <c r="C22" s="115" t="s">
        <v>75</v>
      </c>
      <c r="D22" s="116" t="s">
        <v>76</v>
      </c>
      <c r="E22" s="117">
        <v>0</v>
      </c>
      <c r="F22" s="117">
        <v>0</v>
      </c>
      <c r="G22" s="117">
        <v>0</v>
      </c>
      <c r="H22" s="117">
        <v>0</v>
      </c>
      <c r="I22" s="117">
        <v>0</v>
      </c>
      <c r="J22" s="117">
        <v>0</v>
      </c>
      <c r="K22" s="117">
        <v>0</v>
      </c>
      <c r="L22" s="106">
        <v>0</v>
      </c>
    </row>
    <row r="23" spans="1:13" s="96" customFormat="1" ht="13" customHeight="1" x14ac:dyDescent="0.35">
      <c r="A23" s="114"/>
      <c r="B23" s="102"/>
      <c r="C23" s="115" t="s">
        <v>77</v>
      </c>
      <c r="D23" s="116" t="s">
        <v>78</v>
      </c>
      <c r="E23" s="117">
        <v>0</v>
      </c>
      <c r="F23" s="117">
        <v>0</v>
      </c>
      <c r="G23" s="117">
        <v>0</v>
      </c>
      <c r="H23" s="117">
        <v>0</v>
      </c>
      <c r="I23" s="117">
        <v>0</v>
      </c>
      <c r="J23" s="117">
        <v>0</v>
      </c>
      <c r="K23" s="117">
        <v>0</v>
      </c>
      <c r="L23" s="106">
        <v>0</v>
      </c>
    </row>
    <row r="24" spans="1:13" s="96" customFormat="1" ht="13" customHeight="1" x14ac:dyDescent="0.35">
      <c r="A24" s="114"/>
      <c r="B24" s="102"/>
      <c r="C24" s="115" t="s">
        <v>79</v>
      </c>
      <c r="D24" s="116" t="s">
        <v>80</v>
      </c>
      <c r="E24" s="117">
        <v>0</v>
      </c>
      <c r="F24" s="117">
        <v>0</v>
      </c>
      <c r="G24" s="117">
        <v>0</v>
      </c>
      <c r="H24" s="117">
        <v>0</v>
      </c>
      <c r="I24" s="117">
        <v>0</v>
      </c>
      <c r="J24" s="117">
        <v>0</v>
      </c>
      <c r="K24" s="117">
        <v>0</v>
      </c>
      <c r="L24" s="106">
        <v>0</v>
      </c>
    </row>
    <row r="25" spans="1:13" s="96" customFormat="1" ht="13" customHeight="1" x14ac:dyDescent="0.35">
      <c r="A25" s="114"/>
      <c r="B25" s="102"/>
      <c r="C25" s="115" t="s">
        <v>81</v>
      </c>
      <c r="D25" s="116" t="s">
        <v>15</v>
      </c>
      <c r="E25" s="117">
        <v>0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06">
        <v>0</v>
      </c>
    </row>
    <row r="26" spans="1:13" s="96" customFormat="1" ht="13" customHeight="1" x14ac:dyDescent="0.35">
      <c r="A26" s="114"/>
      <c r="B26" s="102"/>
      <c r="C26" s="115" t="s">
        <v>82</v>
      </c>
      <c r="D26" s="116" t="s">
        <v>83</v>
      </c>
      <c r="E26" s="117">
        <v>0</v>
      </c>
      <c r="F26" s="117">
        <v>0</v>
      </c>
      <c r="G26" s="117">
        <v>0</v>
      </c>
      <c r="H26" s="117">
        <v>0</v>
      </c>
      <c r="I26" s="117">
        <v>0</v>
      </c>
      <c r="J26" s="117">
        <v>0</v>
      </c>
      <c r="K26" s="117">
        <v>0</v>
      </c>
      <c r="L26" s="106">
        <v>0</v>
      </c>
    </row>
    <row r="27" spans="1:13" s="96" customFormat="1" ht="13" customHeight="1" x14ac:dyDescent="0.35">
      <c r="A27" s="114"/>
      <c r="B27" s="102"/>
      <c r="C27" s="115" t="s">
        <v>84</v>
      </c>
      <c r="D27" s="116" t="s">
        <v>85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06">
        <v>0</v>
      </c>
    </row>
    <row r="28" spans="1:13" s="96" customFormat="1" ht="13" customHeight="1" x14ac:dyDescent="0.35">
      <c r="A28" s="114"/>
      <c r="B28" s="102"/>
      <c r="C28" s="115" t="s">
        <v>86</v>
      </c>
      <c r="D28" s="116" t="s">
        <v>87</v>
      </c>
      <c r="E28" s="117">
        <v>0</v>
      </c>
      <c r="F28" s="117">
        <v>0</v>
      </c>
      <c r="G28" s="117">
        <v>0</v>
      </c>
      <c r="H28" s="117">
        <v>0</v>
      </c>
      <c r="I28" s="117">
        <v>0</v>
      </c>
      <c r="J28" s="117">
        <v>0</v>
      </c>
      <c r="K28" s="117">
        <v>0</v>
      </c>
      <c r="L28" s="106">
        <v>0</v>
      </c>
    </row>
    <row r="29" spans="1:13" s="96" customFormat="1" ht="13" customHeight="1" x14ac:dyDescent="0.35">
      <c r="A29" s="114"/>
      <c r="B29" s="102"/>
      <c r="C29" s="115" t="s">
        <v>88</v>
      </c>
      <c r="D29" s="116" t="s">
        <v>16</v>
      </c>
      <c r="E29" s="117">
        <v>0</v>
      </c>
      <c r="F29" s="117">
        <v>0</v>
      </c>
      <c r="G29" s="117">
        <v>0</v>
      </c>
      <c r="H29" s="117">
        <v>0</v>
      </c>
      <c r="I29" s="117">
        <v>0</v>
      </c>
      <c r="J29" s="117">
        <v>0</v>
      </c>
      <c r="K29" s="117">
        <v>0</v>
      </c>
      <c r="L29" s="106">
        <v>0</v>
      </c>
    </row>
    <row r="30" spans="1:13" s="96" customFormat="1" ht="13" customHeight="1" x14ac:dyDescent="0.35">
      <c r="A30" s="114"/>
      <c r="B30" s="102"/>
      <c r="C30" s="115" t="s">
        <v>89</v>
      </c>
      <c r="D30" s="116" t="s">
        <v>90</v>
      </c>
      <c r="E30" s="117">
        <v>0</v>
      </c>
      <c r="F30" s="117">
        <v>0</v>
      </c>
      <c r="G30" s="117">
        <v>0</v>
      </c>
      <c r="H30" s="117">
        <v>0</v>
      </c>
      <c r="I30" s="117">
        <v>0</v>
      </c>
      <c r="J30" s="117">
        <v>0</v>
      </c>
      <c r="K30" s="117">
        <v>0</v>
      </c>
      <c r="L30" s="106">
        <v>0</v>
      </c>
    </row>
    <row r="31" spans="1:13" s="96" customFormat="1" ht="13" customHeight="1" x14ac:dyDescent="0.35">
      <c r="A31" s="114"/>
      <c r="B31" s="102"/>
      <c r="C31" s="115" t="s">
        <v>29</v>
      </c>
      <c r="D31" s="116" t="s">
        <v>91</v>
      </c>
      <c r="E31" s="117">
        <v>0</v>
      </c>
      <c r="F31" s="117">
        <v>0</v>
      </c>
      <c r="G31" s="117">
        <v>0</v>
      </c>
      <c r="H31" s="117">
        <v>0</v>
      </c>
      <c r="I31" s="117">
        <v>0</v>
      </c>
      <c r="J31" s="117">
        <v>0</v>
      </c>
      <c r="K31" s="117">
        <v>0</v>
      </c>
      <c r="L31" s="106">
        <v>0</v>
      </c>
    </row>
    <row r="32" spans="1:13" s="96" customFormat="1" ht="13" customHeight="1" x14ac:dyDescent="0.35">
      <c r="A32" s="114"/>
      <c r="B32" s="102"/>
      <c r="C32" s="115" t="s">
        <v>92</v>
      </c>
      <c r="D32" s="116" t="s">
        <v>93</v>
      </c>
      <c r="E32" s="117">
        <v>0</v>
      </c>
      <c r="F32" s="117">
        <v>0</v>
      </c>
      <c r="G32" s="117">
        <v>0</v>
      </c>
      <c r="H32" s="117">
        <v>0</v>
      </c>
      <c r="I32" s="117">
        <v>0</v>
      </c>
      <c r="J32" s="117">
        <v>0</v>
      </c>
      <c r="K32" s="117">
        <v>0</v>
      </c>
      <c r="L32" s="106">
        <v>0</v>
      </c>
    </row>
    <row r="33" spans="1:13" s="96" customFormat="1" ht="13" customHeight="1" x14ac:dyDescent="0.35">
      <c r="A33" s="114"/>
      <c r="B33" s="102"/>
      <c r="C33" s="115" t="s">
        <v>94</v>
      </c>
      <c r="D33" s="116" t="s">
        <v>95</v>
      </c>
      <c r="E33" s="117">
        <v>0</v>
      </c>
      <c r="F33" s="117">
        <v>0</v>
      </c>
      <c r="G33" s="117">
        <v>0</v>
      </c>
      <c r="H33" s="117">
        <v>0</v>
      </c>
      <c r="I33" s="117">
        <v>0</v>
      </c>
      <c r="J33" s="117">
        <v>0</v>
      </c>
      <c r="K33" s="117">
        <v>0</v>
      </c>
      <c r="L33" s="106">
        <v>0</v>
      </c>
    </row>
    <row r="34" spans="1:13" s="96" customFormat="1" ht="13" customHeight="1" x14ac:dyDescent="0.35">
      <c r="A34" s="114"/>
      <c r="B34" s="102"/>
      <c r="C34" s="115" t="s">
        <v>96</v>
      </c>
      <c r="D34" s="116" t="s">
        <v>97</v>
      </c>
      <c r="E34" s="117">
        <v>0</v>
      </c>
      <c r="F34" s="117">
        <v>0</v>
      </c>
      <c r="G34" s="117">
        <v>0</v>
      </c>
      <c r="H34" s="117">
        <v>0</v>
      </c>
      <c r="I34" s="117">
        <v>0</v>
      </c>
      <c r="J34" s="117">
        <v>0</v>
      </c>
      <c r="K34" s="117">
        <v>0</v>
      </c>
      <c r="L34" s="106">
        <v>0</v>
      </c>
    </row>
    <row r="35" spans="1:13" s="96" customFormat="1" ht="13" customHeight="1" x14ac:dyDescent="0.35">
      <c r="A35" s="114"/>
      <c r="B35" s="102"/>
      <c r="C35" s="115" t="s">
        <v>98</v>
      </c>
      <c r="D35" s="116" t="s">
        <v>99</v>
      </c>
      <c r="E35" s="117">
        <v>0</v>
      </c>
      <c r="F35" s="117">
        <v>0</v>
      </c>
      <c r="G35" s="117">
        <v>0</v>
      </c>
      <c r="H35" s="117">
        <v>0</v>
      </c>
      <c r="I35" s="117">
        <v>0</v>
      </c>
      <c r="J35" s="117">
        <v>0</v>
      </c>
      <c r="K35" s="117">
        <v>0</v>
      </c>
      <c r="L35" s="118">
        <v>0</v>
      </c>
    </row>
    <row r="36" spans="1:13" s="77" customFormat="1" ht="12.75" customHeight="1" x14ac:dyDescent="0.25">
      <c r="A36" s="119"/>
      <c r="B36" s="119"/>
      <c r="C36" s="120"/>
      <c r="D36" s="119"/>
      <c r="E36" s="119"/>
      <c r="F36" s="119"/>
      <c r="G36" s="119"/>
      <c r="H36" s="119"/>
      <c r="I36" s="119"/>
      <c r="J36" s="119"/>
      <c r="K36" s="119"/>
      <c r="L36" s="65"/>
    </row>
    <row r="37" spans="1:13" s="77" customFormat="1" ht="12.75" customHeight="1" x14ac:dyDescent="0.25">
      <c r="A37" s="121"/>
      <c r="B37" s="121"/>
      <c r="C37" s="122"/>
      <c r="D37" s="121"/>
      <c r="E37" s="121"/>
      <c r="F37" s="121"/>
      <c r="G37" s="121"/>
      <c r="H37" s="121"/>
      <c r="I37" s="121"/>
      <c r="J37" s="121"/>
      <c r="K37" s="121"/>
      <c r="L37" s="121"/>
    </row>
    <row r="38" spans="1:13" s="77" customFormat="1" ht="12.75" customHeight="1" x14ac:dyDescent="0.25">
      <c r="A38" s="121"/>
      <c r="B38" s="121"/>
      <c r="C38" s="122"/>
      <c r="D38" s="121"/>
      <c r="E38" s="121"/>
      <c r="F38" s="121"/>
      <c r="G38" s="121"/>
      <c r="H38" s="121"/>
      <c r="I38" s="121"/>
      <c r="J38" s="121"/>
      <c r="K38" s="121"/>
      <c r="L38" s="121"/>
    </row>
    <row r="39" spans="1:13" s="125" customFormat="1" ht="12.75" customHeight="1" x14ac:dyDescent="0.35">
      <c r="A39" s="123"/>
      <c r="B39" s="123"/>
      <c r="C39" s="124"/>
      <c r="D39" s="123"/>
      <c r="E39" s="123"/>
      <c r="F39" s="123"/>
      <c r="G39" s="123"/>
      <c r="H39" s="123"/>
      <c r="I39" s="123"/>
      <c r="J39" s="123"/>
      <c r="K39" s="123"/>
      <c r="L39" s="123"/>
    </row>
    <row r="40" spans="1:13" s="127" customFormat="1" ht="15" customHeight="1" x14ac:dyDescent="0.3">
      <c r="A40" s="126"/>
      <c r="B40" s="126"/>
      <c r="C40" s="310" t="s">
        <v>56</v>
      </c>
      <c r="D40" s="310"/>
      <c r="E40" s="126"/>
      <c r="F40" s="126"/>
      <c r="G40" s="126"/>
      <c r="H40" s="310" t="s">
        <v>169</v>
      </c>
      <c r="I40" s="310"/>
      <c r="J40" s="310"/>
      <c r="K40" s="310"/>
      <c r="L40" s="310"/>
    </row>
    <row r="41" spans="1:13" s="127" customFormat="1" ht="14.5" customHeight="1" x14ac:dyDescent="0.3">
      <c r="A41" s="126"/>
      <c r="B41" s="126"/>
      <c r="C41" s="128"/>
      <c r="D41" s="126"/>
      <c r="E41" s="126"/>
      <c r="F41" s="126"/>
      <c r="G41" s="126"/>
    </row>
    <row r="42" spans="1:13" s="77" customFormat="1" ht="12.5" x14ac:dyDescent="0.25">
      <c r="A42" s="129"/>
      <c r="B42" s="129"/>
      <c r="C42" s="130"/>
      <c r="D42" s="129"/>
      <c r="E42" s="129"/>
      <c r="F42" s="129"/>
      <c r="G42" s="129"/>
      <c r="H42" s="129"/>
      <c r="I42" s="129"/>
      <c r="J42" s="129"/>
      <c r="K42" s="129"/>
      <c r="L42" s="129"/>
    </row>
    <row r="43" spans="1:13" s="77" customFormat="1" ht="12.5" x14ac:dyDescent="0.25">
      <c r="A43" s="129"/>
      <c r="B43" s="129"/>
      <c r="C43" s="130"/>
      <c r="D43" s="129"/>
      <c r="E43" s="129"/>
      <c r="F43" s="129"/>
      <c r="G43" s="129"/>
      <c r="H43" s="129"/>
      <c r="I43" s="129"/>
      <c r="J43" s="129"/>
      <c r="K43" s="129"/>
      <c r="L43" s="129"/>
    </row>
    <row r="44" spans="1:13" s="77" customFormat="1" ht="12.5" x14ac:dyDescent="0.25">
      <c r="A44" s="131"/>
      <c r="B44" s="131"/>
      <c r="C44" s="130"/>
      <c r="D44" s="131"/>
      <c r="E44" s="129"/>
      <c r="F44" s="129"/>
      <c r="G44" s="129"/>
      <c r="H44" s="129"/>
      <c r="I44" s="129"/>
      <c r="J44" s="129"/>
      <c r="K44" s="129"/>
      <c r="L44" s="129"/>
    </row>
    <row r="45" spans="1:13" s="77" customFormat="1" ht="12.5" x14ac:dyDescent="0.25">
      <c r="A45" s="129"/>
      <c r="B45" s="129"/>
      <c r="C45" s="130"/>
      <c r="D45" s="129"/>
      <c r="E45" s="129"/>
      <c r="F45" s="129"/>
      <c r="G45" s="129"/>
      <c r="H45" s="129"/>
      <c r="I45" s="129"/>
      <c r="J45" s="129"/>
      <c r="K45" s="129"/>
      <c r="L45" s="129"/>
    </row>
    <row r="46" spans="1:13" s="77" customFormat="1" ht="14.5" customHeight="1" x14ac:dyDescent="0.25">
      <c r="A46" s="129"/>
      <c r="B46" s="129"/>
      <c r="C46" s="311" t="s">
        <v>174</v>
      </c>
      <c r="D46" s="311"/>
      <c r="E46" s="129"/>
      <c r="F46" s="129"/>
      <c r="G46" s="129"/>
      <c r="H46" s="311" t="s">
        <v>170</v>
      </c>
      <c r="I46" s="311"/>
      <c r="J46" s="311"/>
      <c r="K46" s="311"/>
      <c r="L46" s="311"/>
      <c r="M46" s="132"/>
    </row>
    <row r="47" spans="1:13" s="77" customFormat="1" ht="12.5" x14ac:dyDescent="0.25">
      <c r="A47" s="129"/>
      <c r="B47" s="129"/>
      <c r="C47" s="130"/>
      <c r="D47" s="129"/>
      <c r="E47" s="129"/>
      <c r="F47" s="129"/>
      <c r="G47" s="129"/>
      <c r="H47" s="129"/>
      <c r="I47" s="129"/>
      <c r="J47" s="129"/>
      <c r="K47" s="129"/>
      <c r="L47" s="129"/>
    </row>
    <row r="48" spans="1:13" s="77" customFormat="1" ht="12.5" x14ac:dyDescent="0.25">
      <c r="A48" s="129"/>
      <c r="B48" s="129"/>
      <c r="C48" s="130"/>
      <c r="D48" s="129"/>
      <c r="E48" s="129"/>
      <c r="F48" s="129"/>
      <c r="G48" s="129"/>
      <c r="H48" s="129"/>
      <c r="I48" s="129"/>
      <c r="J48" s="129"/>
      <c r="K48" s="129"/>
      <c r="L48" s="129"/>
    </row>
    <row r="49" spans="1:12" s="77" customFormat="1" ht="12.5" x14ac:dyDescent="0.25">
      <c r="A49" s="129"/>
      <c r="B49" s="129"/>
      <c r="C49" s="130"/>
      <c r="D49" s="129"/>
      <c r="E49" s="129"/>
      <c r="F49" s="129"/>
      <c r="G49" s="129"/>
      <c r="H49" s="129"/>
      <c r="I49" s="129"/>
      <c r="J49" s="129"/>
      <c r="K49" s="129"/>
      <c r="L49" s="129"/>
    </row>
    <row r="50" spans="1:12" s="77" customFormat="1" ht="12.5" x14ac:dyDescent="0.25">
      <c r="A50" s="129"/>
      <c r="B50" s="129"/>
      <c r="C50" s="130"/>
      <c r="D50" s="129"/>
      <c r="E50" s="129"/>
      <c r="F50" s="129"/>
      <c r="G50" s="129"/>
      <c r="H50" s="129"/>
      <c r="I50" s="129"/>
      <c r="J50" s="129"/>
      <c r="K50" s="129"/>
      <c r="L50" s="129"/>
    </row>
  </sheetData>
  <mergeCells count="17">
    <mergeCell ref="A8:D8"/>
    <mergeCell ref="A10:D10"/>
    <mergeCell ref="C11:D11"/>
    <mergeCell ref="C13:D13"/>
    <mergeCell ref="A1:L1"/>
    <mergeCell ref="A2:L2"/>
    <mergeCell ref="A3:L3"/>
    <mergeCell ref="A4:L4"/>
    <mergeCell ref="A5:D6"/>
    <mergeCell ref="E5:L5"/>
    <mergeCell ref="C15:D15"/>
    <mergeCell ref="A18:D18"/>
    <mergeCell ref="H40:L40"/>
    <mergeCell ref="C46:D46"/>
    <mergeCell ref="H46:L46"/>
    <mergeCell ref="C19:D19"/>
    <mergeCell ref="C40:D40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  <ignoredErrors>
    <ignoredError sqref="L19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O42"/>
  <sheetViews>
    <sheetView showGridLines="0" zoomScale="85" zoomScaleNormal="85" workbookViewId="0">
      <selection activeCell="F33" sqref="F33"/>
    </sheetView>
  </sheetViews>
  <sheetFormatPr baseColWidth="10" defaultRowHeight="14.5" x14ac:dyDescent="0.35"/>
  <cols>
    <col min="1" max="2" width="2.7265625" style="133" customWidth="1"/>
    <col min="3" max="3" width="49.453125" style="133" customWidth="1"/>
    <col min="4" max="4" width="14.54296875" style="165" customWidth="1"/>
    <col min="5" max="5" width="13.7265625" style="165" customWidth="1"/>
    <col min="6" max="6" width="15.54296875" style="165" customWidth="1"/>
    <col min="7" max="13" width="13.7265625" style="165" customWidth="1"/>
    <col min="14" max="15" width="11.453125" style="133"/>
  </cols>
  <sheetData>
    <row r="1" spans="1:13" s="133" customFormat="1" ht="13" x14ac:dyDescent="0.3">
      <c r="A1" s="327" t="s">
        <v>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1:13" s="133" customFormat="1" ht="13" x14ac:dyDescent="0.3">
      <c r="A2" s="327" t="s">
        <v>100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</row>
    <row r="3" spans="1:13" s="134" customFormat="1" ht="13.5" customHeight="1" x14ac:dyDescent="0.25">
      <c r="A3" s="328" t="s">
        <v>187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  <c r="M3" s="328"/>
    </row>
    <row r="4" spans="1:13" s="134" customFormat="1" ht="18" customHeight="1" x14ac:dyDescent="0.25">
      <c r="A4" s="329" t="s">
        <v>172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</row>
    <row r="5" spans="1:13" s="135" customFormat="1" ht="20.149999999999999" customHeight="1" x14ac:dyDescent="0.25">
      <c r="A5" s="330" t="s">
        <v>101</v>
      </c>
      <c r="B5" s="331"/>
      <c r="C5" s="331"/>
      <c r="D5" s="334" t="s">
        <v>102</v>
      </c>
      <c r="E5" s="334"/>
      <c r="F5" s="334"/>
      <c r="G5" s="334"/>
      <c r="H5" s="334"/>
      <c r="I5" s="334"/>
      <c r="J5" s="334"/>
      <c r="K5" s="334"/>
      <c r="L5" s="334"/>
      <c r="M5" s="335" t="s">
        <v>8</v>
      </c>
    </row>
    <row r="6" spans="1:13" s="135" customFormat="1" ht="20.149999999999999" customHeight="1" thickBot="1" x14ac:dyDescent="0.3">
      <c r="A6" s="332"/>
      <c r="B6" s="333"/>
      <c r="C6" s="333"/>
      <c r="D6" s="136">
        <v>1000</v>
      </c>
      <c r="E6" s="136">
        <v>2000</v>
      </c>
      <c r="F6" s="136">
        <v>3000</v>
      </c>
      <c r="G6" s="136">
        <v>4000</v>
      </c>
      <c r="H6" s="136">
        <v>5000</v>
      </c>
      <c r="I6" s="136">
        <v>6000</v>
      </c>
      <c r="J6" s="136">
        <v>7000</v>
      </c>
      <c r="K6" s="136">
        <v>8000</v>
      </c>
      <c r="L6" s="136">
        <v>9000</v>
      </c>
      <c r="M6" s="336"/>
    </row>
    <row r="7" spans="1:13" s="135" customFormat="1" ht="3" customHeight="1" x14ac:dyDescent="0.25">
      <c r="A7" s="137"/>
      <c r="B7" s="137"/>
      <c r="C7" s="137"/>
      <c r="D7" s="138"/>
      <c r="E7" s="138"/>
      <c r="F7" s="138"/>
      <c r="G7" s="138"/>
      <c r="H7" s="138"/>
      <c r="I7" s="138"/>
      <c r="J7" s="138"/>
      <c r="K7" s="138"/>
      <c r="L7" s="138"/>
      <c r="M7" s="139"/>
    </row>
    <row r="8" spans="1:13" s="141" customFormat="1" ht="15" customHeight="1" x14ac:dyDescent="0.35">
      <c r="A8" s="337" t="s">
        <v>8</v>
      </c>
      <c r="B8" s="338"/>
      <c r="C8" s="339"/>
      <c r="D8" s="140">
        <f t="shared" ref="D8:M8" si="0">SUM(D10,D19)</f>
        <v>5692884.6399999997</v>
      </c>
      <c r="E8" s="140">
        <f t="shared" si="0"/>
        <v>504115.11</v>
      </c>
      <c r="F8" s="140">
        <f t="shared" si="0"/>
        <v>6058068.5200000005</v>
      </c>
      <c r="G8" s="140">
        <f t="shared" si="0"/>
        <v>0</v>
      </c>
      <c r="H8" s="140">
        <f t="shared" si="0"/>
        <v>0</v>
      </c>
      <c r="I8" s="140">
        <f t="shared" si="0"/>
        <v>0</v>
      </c>
      <c r="J8" s="140">
        <f t="shared" si="0"/>
        <v>0</v>
      </c>
      <c r="K8" s="140">
        <f t="shared" si="0"/>
        <v>0</v>
      </c>
      <c r="L8" s="140">
        <f t="shared" si="0"/>
        <v>0</v>
      </c>
      <c r="M8" s="140">
        <f t="shared" si="0"/>
        <v>12255068.27</v>
      </c>
    </row>
    <row r="9" spans="1:13" s="145" customFormat="1" ht="12" customHeight="1" x14ac:dyDescent="0.25">
      <c r="A9" s="142"/>
      <c r="B9" s="143"/>
      <c r="C9" s="144"/>
      <c r="D9" s="99"/>
      <c r="E9" s="99"/>
      <c r="F9" s="99"/>
      <c r="G9" s="99"/>
      <c r="H9" s="99"/>
      <c r="I9" s="99"/>
      <c r="J9" s="99"/>
      <c r="K9" s="99"/>
      <c r="L9" s="99"/>
      <c r="M9" s="99"/>
    </row>
    <row r="10" spans="1:13" s="147" customFormat="1" ht="12.75" customHeight="1" x14ac:dyDescent="0.3">
      <c r="A10" s="340" t="s">
        <v>64</v>
      </c>
      <c r="B10" s="341"/>
      <c r="C10" s="342"/>
      <c r="D10" s="146">
        <f>SUM(D11,D13)</f>
        <v>5692884.6399999997</v>
      </c>
      <c r="E10" s="146">
        <f t="shared" ref="E10:M10" si="1">SUM(E11,E13)</f>
        <v>504115.11</v>
      </c>
      <c r="F10" s="146">
        <f t="shared" si="1"/>
        <v>6058068.5200000005</v>
      </c>
      <c r="G10" s="146">
        <f t="shared" si="1"/>
        <v>0</v>
      </c>
      <c r="H10" s="146">
        <f t="shared" si="1"/>
        <v>0</v>
      </c>
      <c r="I10" s="146">
        <f t="shared" si="1"/>
        <v>0</v>
      </c>
      <c r="J10" s="146">
        <f t="shared" si="1"/>
        <v>0</v>
      </c>
      <c r="K10" s="146">
        <f t="shared" si="1"/>
        <v>0</v>
      </c>
      <c r="L10" s="146">
        <f t="shared" si="1"/>
        <v>0</v>
      </c>
      <c r="M10" s="146">
        <f t="shared" si="1"/>
        <v>12255068.27</v>
      </c>
    </row>
    <row r="11" spans="1:13" s="147" customFormat="1" ht="12.75" customHeight="1" x14ac:dyDescent="0.3">
      <c r="A11" s="148"/>
      <c r="B11" s="325" t="s">
        <v>103</v>
      </c>
      <c r="C11" s="326"/>
      <c r="D11" s="149">
        <f t="shared" ref="D11:L11" si="2">SUM(D12:D12)</f>
        <v>0</v>
      </c>
      <c r="E11" s="149">
        <f t="shared" si="2"/>
        <v>0</v>
      </c>
      <c r="F11" s="149">
        <f t="shared" si="2"/>
        <v>0</v>
      </c>
      <c r="G11" s="149">
        <f t="shared" si="2"/>
        <v>0</v>
      </c>
      <c r="H11" s="149">
        <f t="shared" si="2"/>
        <v>0</v>
      </c>
      <c r="I11" s="149">
        <f t="shared" si="2"/>
        <v>0</v>
      </c>
      <c r="J11" s="149">
        <f t="shared" si="2"/>
        <v>0</v>
      </c>
      <c r="K11" s="149">
        <f t="shared" si="2"/>
        <v>0</v>
      </c>
      <c r="L11" s="149">
        <f t="shared" si="2"/>
        <v>0</v>
      </c>
      <c r="M11" s="149">
        <f>SUM(D11:L11)</f>
        <v>0</v>
      </c>
    </row>
    <row r="12" spans="1:13" s="147" customFormat="1" ht="12.75" customHeight="1" x14ac:dyDescent="0.3">
      <c r="A12" s="150"/>
      <c r="B12" s="151"/>
      <c r="C12" s="151" t="s">
        <v>104</v>
      </c>
      <c r="D12" s="152">
        <v>0</v>
      </c>
      <c r="E12" s="152">
        <v>0</v>
      </c>
      <c r="F12" s="152">
        <v>0</v>
      </c>
      <c r="G12" s="152">
        <v>0</v>
      </c>
      <c r="H12" s="152">
        <v>0</v>
      </c>
      <c r="I12" s="152">
        <v>0</v>
      </c>
      <c r="J12" s="152">
        <v>0</v>
      </c>
      <c r="K12" s="152">
        <v>0</v>
      </c>
      <c r="L12" s="152">
        <v>0</v>
      </c>
      <c r="M12" s="152">
        <f>SUM(D12:L12)</f>
        <v>0</v>
      </c>
    </row>
    <row r="13" spans="1:13" s="147" customFormat="1" ht="12.75" customHeight="1" x14ac:dyDescent="0.3">
      <c r="A13" s="153"/>
      <c r="B13" s="325" t="s">
        <v>105</v>
      </c>
      <c r="C13" s="326" t="s">
        <v>106</v>
      </c>
      <c r="D13" s="99">
        <f t="shared" ref="D13:L13" si="3">SUM(D14:D17)</f>
        <v>5692884.6399999997</v>
      </c>
      <c r="E13" s="99">
        <f t="shared" si="3"/>
        <v>504115.11</v>
      </c>
      <c r="F13" s="99">
        <f t="shared" si="3"/>
        <v>6058068.5200000005</v>
      </c>
      <c r="G13" s="99">
        <f t="shared" si="3"/>
        <v>0</v>
      </c>
      <c r="H13" s="99">
        <f t="shared" si="3"/>
        <v>0</v>
      </c>
      <c r="I13" s="99">
        <f t="shared" si="3"/>
        <v>0</v>
      </c>
      <c r="J13" s="99">
        <f t="shared" si="3"/>
        <v>0</v>
      </c>
      <c r="K13" s="99">
        <f t="shared" si="3"/>
        <v>0</v>
      </c>
      <c r="L13" s="99">
        <f t="shared" si="3"/>
        <v>0</v>
      </c>
      <c r="M13" s="149">
        <f t="shared" ref="M13:M16" si="4">SUM(D13:L13)</f>
        <v>12255068.27</v>
      </c>
    </row>
    <row r="14" spans="1:13" s="147" customFormat="1" ht="14" x14ac:dyDescent="0.3">
      <c r="A14" s="153"/>
      <c r="B14" s="154"/>
      <c r="C14" s="155" t="s">
        <v>175</v>
      </c>
      <c r="D14" s="105">
        <v>5692884.6399999997</v>
      </c>
      <c r="E14" s="105">
        <v>0</v>
      </c>
      <c r="F14" s="105">
        <v>2014317.46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0</v>
      </c>
      <c r="M14" s="105">
        <f t="shared" si="4"/>
        <v>7707202.0999999996</v>
      </c>
    </row>
    <row r="15" spans="1:13" s="147" customFormat="1" ht="12.75" customHeight="1" x14ac:dyDescent="0.3">
      <c r="A15" s="153"/>
      <c r="B15" s="154"/>
      <c r="C15" s="155" t="s">
        <v>177</v>
      </c>
      <c r="D15" s="105">
        <v>0</v>
      </c>
      <c r="E15" s="105">
        <v>0</v>
      </c>
      <c r="F15" s="105">
        <v>100551.28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0</v>
      </c>
      <c r="M15" s="152">
        <f t="shared" si="4"/>
        <v>100551.28</v>
      </c>
    </row>
    <row r="16" spans="1:13" s="147" customFormat="1" ht="12.75" customHeight="1" x14ac:dyDescent="0.3">
      <c r="A16" s="153"/>
      <c r="B16" s="154"/>
      <c r="C16" s="155" t="s">
        <v>107</v>
      </c>
      <c r="D16" s="105">
        <v>0</v>
      </c>
      <c r="E16" s="105">
        <v>0</v>
      </c>
      <c r="F16" s="105">
        <v>3891528.33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52">
        <f t="shared" si="4"/>
        <v>3891528.33</v>
      </c>
    </row>
    <row r="17" spans="1:13" s="147" customFormat="1" ht="12.75" customHeight="1" x14ac:dyDescent="0.3">
      <c r="A17" s="153"/>
      <c r="B17" s="154"/>
      <c r="C17" s="155" t="s">
        <v>176</v>
      </c>
      <c r="D17" s="105">
        <v>0</v>
      </c>
      <c r="E17" s="105">
        <v>504115.11</v>
      </c>
      <c r="F17" s="105">
        <v>51671.45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52">
        <f t="shared" ref="M17" si="5">SUM(D17:L17)</f>
        <v>555786.55999999994</v>
      </c>
    </row>
    <row r="18" spans="1:13" s="147" customFormat="1" ht="12" customHeight="1" x14ac:dyDescent="0.3">
      <c r="A18" s="156"/>
      <c r="B18" s="157"/>
      <c r="C18" s="155"/>
      <c r="D18" s="152"/>
      <c r="E18" s="152"/>
      <c r="F18" s="152"/>
      <c r="G18" s="152"/>
      <c r="H18" s="152"/>
      <c r="I18" s="152"/>
      <c r="J18" s="152"/>
      <c r="K18" s="152"/>
      <c r="L18" s="152"/>
      <c r="M18" s="152"/>
    </row>
    <row r="19" spans="1:13" s="147" customFormat="1" ht="12.75" hidden="1" customHeight="1" x14ac:dyDescent="0.3">
      <c r="A19" s="343" t="s">
        <v>70</v>
      </c>
      <c r="B19" s="344"/>
      <c r="C19" s="345"/>
      <c r="D19" s="146">
        <f>SUM(D20,D22,D24,D26,D28)</f>
        <v>0</v>
      </c>
      <c r="E19" s="146">
        <f t="shared" ref="E19:M19" si="6">SUM(E20,E22,E24,E26,E28)</f>
        <v>0</v>
      </c>
      <c r="F19" s="146">
        <f t="shared" si="6"/>
        <v>0</v>
      </c>
      <c r="G19" s="146">
        <f t="shared" si="6"/>
        <v>0</v>
      </c>
      <c r="H19" s="146">
        <f t="shared" si="6"/>
        <v>0</v>
      </c>
      <c r="I19" s="146">
        <f t="shared" si="6"/>
        <v>0</v>
      </c>
      <c r="J19" s="146">
        <f t="shared" si="6"/>
        <v>0</v>
      </c>
      <c r="K19" s="146">
        <f t="shared" si="6"/>
        <v>0</v>
      </c>
      <c r="L19" s="146">
        <f t="shared" si="6"/>
        <v>0</v>
      </c>
      <c r="M19" s="146">
        <f t="shared" si="6"/>
        <v>0</v>
      </c>
    </row>
    <row r="20" spans="1:13" s="147" customFormat="1" ht="12.75" hidden="1" customHeight="1" x14ac:dyDescent="0.3">
      <c r="A20" s="148"/>
      <c r="B20" s="325" t="s">
        <v>108</v>
      </c>
      <c r="C20" s="326" t="s">
        <v>109</v>
      </c>
      <c r="D20" s="149">
        <f>SUM(D21)</f>
        <v>0</v>
      </c>
      <c r="E20" s="149">
        <f t="shared" ref="E20:L28" si="7">SUM(E21)</f>
        <v>0</v>
      </c>
      <c r="F20" s="149">
        <f t="shared" si="7"/>
        <v>0</v>
      </c>
      <c r="G20" s="149">
        <f t="shared" si="7"/>
        <v>0</v>
      </c>
      <c r="H20" s="149">
        <f t="shared" si="7"/>
        <v>0</v>
      </c>
      <c r="I20" s="149">
        <f t="shared" si="7"/>
        <v>0</v>
      </c>
      <c r="J20" s="149">
        <f t="shared" si="7"/>
        <v>0</v>
      </c>
      <c r="K20" s="149">
        <f t="shared" si="7"/>
        <v>0</v>
      </c>
      <c r="L20" s="149">
        <f t="shared" si="7"/>
        <v>0</v>
      </c>
      <c r="M20" s="149">
        <f t="shared" ref="M20:M30" si="8">SUM(D20:L20)</f>
        <v>0</v>
      </c>
    </row>
    <row r="21" spans="1:13" s="147" customFormat="1" ht="12.75" hidden="1" customHeight="1" x14ac:dyDescent="0.3">
      <c r="A21" s="150"/>
      <c r="B21" s="151"/>
      <c r="C21" s="151" t="s">
        <v>110</v>
      </c>
      <c r="D21" s="152">
        <v>0</v>
      </c>
      <c r="E21" s="152">
        <v>0</v>
      </c>
      <c r="F21" s="152">
        <v>0</v>
      </c>
      <c r="G21" s="152">
        <v>0</v>
      </c>
      <c r="H21" s="152">
        <v>0</v>
      </c>
      <c r="I21" s="152">
        <v>0</v>
      </c>
      <c r="J21" s="152">
        <v>0</v>
      </c>
      <c r="K21" s="152">
        <v>0</v>
      </c>
      <c r="L21" s="152">
        <v>0</v>
      </c>
      <c r="M21" s="152">
        <f t="shared" si="8"/>
        <v>0</v>
      </c>
    </row>
    <row r="22" spans="1:13" s="147" customFormat="1" ht="12.75" hidden="1" customHeight="1" x14ac:dyDescent="0.3">
      <c r="A22" s="153"/>
      <c r="B22" s="325" t="s">
        <v>111</v>
      </c>
      <c r="C22" s="326" t="s">
        <v>109</v>
      </c>
      <c r="D22" s="149">
        <f>SUM(D23)</f>
        <v>0</v>
      </c>
      <c r="E22" s="149">
        <f t="shared" si="7"/>
        <v>0</v>
      </c>
      <c r="F22" s="149">
        <f t="shared" si="7"/>
        <v>0</v>
      </c>
      <c r="G22" s="149">
        <f t="shared" si="7"/>
        <v>0</v>
      </c>
      <c r="H22" s="149">
        <f t="shared" si="7"/>
        <v>0</v>
      </c>
      <c r="I22" s="149">
        <f t="shared" si="7"/>
        <v>0</v>
      </c>
      <c r="J22" s="149">
        <f t="shared" si="7"/>
        <v>0</v>
      </c>
      <c r="K22" s="149">
        <f t="shared" si="7"/>
        <v>0</v>
      </c>
      <c r="L22" s="149">
        <f t="shared" si="7"/>
        <v>0</v>
      </c>
      <c r="M22" s="149">
        <f t="shared" si="8"/>
        <v>0</v>
      </c>
    </row>
    <row r="23" spans="1:13" s="147" customFormat="1" ht="12.75" hidden="1" customHeight="1" x14ac:dyDescent="0.3">
      <c r="A23" s="150"/>
      <c r="B23" s="151"/>
      <c r="C23" s="151" t="s">
        <v>112</v>
      </c>
      <c r="D23" s="152">
        <v>0</v>
      </c>
      <c r="E23" s="152">
        <v>0</v>
      </c>
      <c r="F23" s="152">
        <v>0</v>
      </c>
      <c r="G23" s="152">
        <v>0</v>
      </c>
      <c r="H23" s="152">
        <v>0</v>
      </c>
      <c r="I23" s="152">
        <v>0</v>
      </c>
      <c r="J23" s="152">
        <v>0</v>
      </c>
      <c r="K23" s="152">
        <v>0</v>
      </c>
      <c r="L23" s="152">
        <v>0</v>
      </c>
      <c r="M23" s="152">
        <f t="shared" si="8"/>
        <v>0</v>
      </c>
    </row>
    <row r="24" spans="1:13" s="147" customFormat="1" ht="12.75" hidden="1" customHeight="1" x14ac:dyDescent="0.3">
      <c r="A24" s="153"/>
      <c r="B24" s="325" t="s">
        <v>113</v>
      </c>
      <c r="C24" s="326" t="s">
        <v>109</v>
      </c>
      <c r="D24" s="149">
        <f>SUM(D25)</f>
        <v>0</v>
      </c>
      <c r="E24" s="149">
        <f t="shared" si="7"/>
        <v>0</v>
      </c>
      <c r="F24" s="149">
        <f t="shared" si="7"/>
        <v>0</v>
      </c>
      <c r="G24" s="149">
        <f t="shared" si="7"/>
        <v>0</v>
      </c>
      <c r="H24" s="149">
        <f t="shared" si="7"/>
        <v>0</v>
      </c>
      <c r="I24" s="149">
        <f t="shared" si="7"/>
        <v>0</v>
      </c>
      <c r="J24" s="149">
        <f t="shared" si="7"/>
        <v>0</v>
      </c>
      <c r="K24" s="149">
        <f t="shared" si="7"/>
        <v>0</v>
      </c>
      <c r="L24" s="149">
        <f t="shared" si="7"/>
        <v>0</v>
      </c>
      <c r="M24" s="149">
        <f t="shared" si="8"/>
        <v>0</v>
      </c>
    </row>
    <row r="25" spans="1:13" s="147" customFormat="1" ht="12.75" hidden="1" customHeight="1" x14ac:dyDescent="0.3">
      <c r="A25" s="153"/>
      <c r="B25" s="158"/>
      <c r="C25" s="151" t="s">
        <v>114</v>
      </c>
      <c r="D25" s="152">
        <v>0</v>
      </c>
      <c r="E25" s="152">
        <v>0</v>
      </c>
      <c r="F25" s="152">
        <v>0</v>
      </c>
      <c r="G25" s="152">
        <v>0</v>
      </c>
      <c r="H25" s="152">
        <v>0</v>
      </c>
      <c r="I25" s="152">
        <v>0</v>
      </c>
      <c r="J25" s="152">
        <v>0</v>
      </c>
      <c r="K25" s="152">
        <v>0</v>
      </c>
      <c r="L25" s="152">
        <v>0</v>
      </c>
      <c r="M25" s="152">
        <f t="shared" si="8"/>
        <v>0</v>
      </c>
    </row>
    <row r="26" spans="1:13" s="147" customFormat="1" ht="12.75" hidden="1" customHeight="1" x14ac:dyDescent="0.3">
      <c r="A26" s="153"/>
      <c r="B26" s="325" t="s">
        <v>115</v>
      </c>
      <c r="C26" s="326" t="s">
        <v>109</v>
      </c>
      <c r="D26" s="149">
        <f>SUM(D27)</f>
        <v>0</v>
      </c>
      <c r="E26" s="149">
        <f t="shared" si="7"/>
        <v>0</v>
      </c>
      <c r="F26" s="149">
        <f t="shared" si="7"/>
        <v>0</v>
      </c>
      <c r="G26" s="149">
        <f t="shared" si="7"/>
        <v>0</v>
      </c>
      <c r="H26" s="149">
        <f t="shared" si="7"/>
        <v>0</v>
      </c>
      <c r="I26" s="149">
        <f t="shared" si="7"/>
        <v>0</v>
      </c>
      <c r="J26" s="149">
        <f t="shared" si="7"/>
        <v>0</v>
      </c>
      <c r="K26" s="149">
        <f t="shared" si="7"/>
        <v>0</v>
      </c>
      <c r="L26" s="149">
        <f t="shared" si="7"/>
        <v>0</v>
      </c>
      <c r="M26" s="149">
        <f t="shared" si="8"/>
        <v>0</v>
      </c>
    </row>
    <row r="27" spans="1:13" s="147" customFormat="1" ht="12.75" hidden="1" customHeight="1" x14ac:dyDescent="0.3">
      <c r="A27" s="153"/>
      <c r="B27" s="158"/>
      <c r="C27" s="151" t="s">
        <v>116</v>
      </c>
      <c r="D27" s="152">
        <v>0</v>
      </c>
      <c r="E27" s="152">
        <v>0</v>
      </c>
      <c r="F27" s="152">
        <v>0</v>
      </c>
      <c r="G27" s="152">
        <v>0</v>
      </c>
      <c r="H27" s="152">
        <v>0</v>
      </c>
      <c r="I27" s="152">
        <v>0</v>
      </c>
      <c r="J27" s="152">
        <v>0</v>
      </c>
      <c r="K27" s="152">
        <v>0</v>
      </c>
      <c r="L27" s="152">
        <v>0</v>
      </c>
      <c r="M27" s="152">
        <f t="shared" si="8"/>
        <v>0</v>
      </c>
    </row>
    <row r="28" spans="1:13" s="147" customFormat="1" ht="12.75" hidden="1" customHeight="1" x14ac:dyDescent="0.3">
      <c r="A28" s="153"/>
      <c r="B28" s="325" t="s">
        <v>117</v>
      </c>
      <c r="C28" s="326" t="s">
        <v>109</v>
      </c>
      <c r="D28" s="149">
        <f>SUM(D29)</f>
        <v>0</v>
      </c>
      <c r="E28" s="149">
        <f t="shared" si="7"/>
        <v>0</v>
      </c>
      <c r="F28" s="149">
        <f t="shared" si="7"/>
        <v>0</v>
      </c>
      <c r="G28" s="149">
        <f t="shared" si="7"/>
        <v>0</v>
      </c>
      <c r="H28" s="149">
        <f t="shared" si="7"/>
        <v>0</v>
      </c>
      <c r="I28" s="149">
        <f t="shared" si="7"/>
        <v>0</v>
      </c>
      <c r="J28" s="149">
        <f t="shared" si="7"/>
        <v>0</v>
      </c>
      <c r="K28" s="149">
        <f t="shared" si="7"/>
        <v>0</v>
      </c>
      <c r="L28" s="149">
        <f t="shared" si="7"/>
        <v>0</v>
      </c>
      <c r="M28" s="149">
        <f t="shared" si="8"/>
        <v>0</v>
      </c>
    </row>
    <row r="29" spans="1:13" s="147" customFormat="1" ht="12.75" hidden="1" customHeight="1" x14ac:dyDescent="0.3">
      <c r="A29" s="153"/>
      <c r="B29" s="158"/>
      <c r="C29" s="151" t="s">
        <v>118</v>
      </c>
      <c r="D29" s="152">
        <v>0</v>
      </c>
      <c r="E29" s="152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0</v>
      </c>
      <c r="K29" s="152">
        <v>0</v>
      </c>
      <c r="L29" s="152">
        <v>0</v>
      </c>
      <c r="M29" s="152">
        <f t="shared" si="8"/>
        <v>0</v>
      </c>
    </row>
    <row r="30" spans="1:13" s="147" customFormat="1" ht="13.9" customHeight="1" x14ac:dyDescent="0.3">
      <c r="A30" s="159"/>
      <c r="B30" s="160"/>
      <c r="C30" s="161"/>
      <c r="D30" s="162">
        <v>0</v>
      </c>
      <c r="E30" s="162">
        <v>0</v>
      </c>
      <c r="F30" s="162">
        <v>0</v>
      </c>
      <c r="G30" s="162">
        <v>0</v>
      </c>
      <c r="H30" s="162">
        <v>0</v>
      </c>
      <c r="I30" s="162">
        <v>0</v>
      </c>
      <c r="J30" s="162">
        <v>0</v>
      </c>
      <c r="K30" s="162">
        <v>0</v>
      </c>
      <c r="L30" s="162">
        <v>0</v>
      </c>
      <c r="M30" s="162">
        <f t="shared" si="8"/>
        <v>0</v>
      </c>
    </row>
    <row r="31" spans="1:13" s="133" customFormat="1" ht="12.5" x14ac:dyDescent="0.25">
      <c r="D31" s="163"/>
      <c r="E31" s="163"/>
      <c r="F31" s="163"/>
      <c r="G31" s="163"/>
      <c r="H31" s="163"/>
      <c r="I31" s="163"/>
      <c r="J31" s="163"/>
      <c r="K31" s="163"/>
      <c r="L31" s="163"/>
      <c r="M31" s="164"/>
    </row>
    <row r="32" spans="1:13" s="133" customFormat="1" ht="12.5" x14ac:dyDescent="0.25">
      <c r="D32" s="163"/>
      <c r="E32" s="163"/>
      <c r="F32" s="163"/>
      <c r="G32" s="163"/>
      <c r="H32" s="163"/>
      <c r="I32" s="163"/>
      <c r="J32" s="163"/>
      <c r="K32" s="163"/>
      <c r="L32" s="163"/>
      <c r="M32" s="163"/>
    </row>
    <row r="33" spans="1:15" s="133" customFormat="1" ht="12.5" x14ac:dyDescent="0.25">
      <c r="D33" s="165"/>
      <c r="E33" s="165"/>
      <c r="F33" s="165"/>
      <c r="G33" s="165"/>
      <c r="H33" s="165"/>
      <c r="I33" s="165"/>
      <c r="J33" s="165"/>
      <c r="K33" s="165"/>
      <c r="L33" s="165"/>
      <c r="M33" s="163"/>
    </row>
    <row r="34" spans="1:15" s="133" customFormat="1" ht="12.5" x14ac:dyDescent="0.25">
      <c r="D34" s="165"/>
      <c r="E34" s="165"/>
      <c r="F34" s="165"/>
      <c r="G34" s="165"/>
      <c r="H34" s="165"/>
      <c r="I34" s="165"/>
      <c r="J34" s="165"/>
      <c r="K34" s="165"/>
      <c r="L34" s="165"/>
    </row>
    <row r="35" spans="1:15" s="133" customFormat="1" ht="13" x14ac:dyDescent="0.25">
      <c r="C35" s="166" t="s">
        <v>56</v>
      </c>
      <c r="D35" s="165"/>
      <c r="E35" s="165"/>
      <c r="F35" s="165"/>
      <c r="G35" s="165"/>
      <c r="H35" s="165"/>
      <c r="I35" s="165"/>
      <c r="J35" s="346" t="s">
        <v>57</v>
      </c>
      <c r="K35" s="346"/>
      <c r="L35" s="346"/>
      <c r="M35" s="346"/>
    </row>
    <row r="36" spans="1:15" s="171" customFormat="1" ht="13" x14ac:dyDescent="0.3">
      <c r="A36" s="166"/>
      <c r="B36" s="166"/>
      <c r="C36" s="166"/>
      <c r="D36" s="166"/>
      <c r="E36" s="167"/>
      <c r="F36" s="168"/>
      <c r="G36" s="168"/>
      <c r="H36" s="168"/>
      <c r="I36" s="168"/>
      <c r="J36" s="346" t="s">
        <v>58</v>
      </c>
      <c r="K36" s="346"/>
      <c r="L36" s="346"/>
      <c r="M36" s="346"/>
      <c r="N36" s="166"/>
      <c r="O36" s="166"/>
    </row>
    <row r="37" spans="1:15" s="171" customFormat="1" ht="13" x14ac:dyDescent="0.3">
      <c r="A37" s="169"/>
      <c r="B37" s="169"/>
      <c r="C37" s="169"/>
      <c r="D37" s="127"/>
      <c r="E37" s="127"/>
      <c r="F37" s="168"/>
      <c r="G37" s="168"/>
      <c r="H37" s="168"/>
      <c r="I37" s="168"/>
      <c r="J37" s="168"/>
      <c r="K37" s="168"/>
      <c r="L37" s="168"/>
      <c r="M37" s="346"/>
      <c r="N37" s="346"/>
      <c r="O37" s="346"/>
    </row>
    <row r="38" spans="1:15" s="171" customFormat="1" ht="13" x14ac:dyDescent="0.3">
      <c r="A38" s="169"/>
      <c r="B38" s="169"/>
      <c r="C38" s="169"/>
      <c r="D38" s="127"/>
      <c r="E38" s="127"/>
      <c r="F38" s="168"/>
      <c r="G38" s="168"/>
      <c r="H38" s="168"/>
      <c r="I38" s="168"/>
      <c r="J38" s="168"/>
      <c r="K38" s="168"/>
      <c r="L38" s="168"/>
      <c r="M38" s="166"/>
      <c r="N38" s="166"/>
      <c r="O38" s="166"/>
    </row>
    <row r="39" spans="1:15" s="133" customFormat="1" ht="12.5" x14ac:dyDescent="0.25">
      <c r="D39" s="165"/>
      <c r="E39" s="165"/>
      <c r="F39" s="165"/>
      <c r="G39" s="165"/>
      <c r="H39" s="165"/>
      <c r="I39" s="165"/>
      <c r="J39" s="165"/>
      <c r="K39" s="165"/>
      <c r="L39" s="165"/>
      <c r="M39" s="170"/>
    </row>
    <row r="40" spans="1:15" s="133" customFormat="1" ht="12.5" x14ac:dyDescent="0.25">
      <c r="D40" s="165"/>
      <c r="E40" s="165"/>
      <c r="F40" s="165"/>
      <c r="G40" s="165"/>
      <c r="H40" s="165"/>
      <c r="I40" s="165"/>
      <c r="J40" s="165"/>
      <c r="K40" s="165"/>
      <c r="L40" s="165"/>
      <c r="M40" s="170"/>
    </row>
    <row r="41" spans="1:15" s="133" customFormat="1" ht="12.5" x14ac:dyDescent="0.25">
      <c r="C41" s="131" t="s">
        <v>174</v>
      </c>
      <c r="D41" s="129"/>
      <c r="E41" s="165"/>
      <c r="F41" s="165"/>
      <c r="G41" s="165"/>
      <c r="H41" s="165"/>
      <c r="I41" s="165"/>
      <c r="J41" s="311" t="s">
        <v>170</v>
      </c>
      <c r="K41" s="311"/>
      <c r="L41" s="311"/>
      <c r="M41" s="311"/>
      <c r="N41" s="129"/>
    </row>
    <row r="42" spans="1:15" s="133" customFormat="1" ht="12.5" x14ac:dyDescent="0.25">
      <c r="D42" s="165"/>
      <c r="E42" s="165"/>
      <c r="F42" s="165"/>
      <c r="G42" s="165"/>
      <c r="H42" s="165"/>
      <c r="I42" s="165"/>
      <c r="J42" s="165"/>
      <c r="K42" s="165"/>
      <c r="L42" s="165"/>
      <c r="M42" s="165"/>
    </row>
  </sheetData>
  <mergeCells count="21">
    <mergeCell ref="B24:C24"/>
    <mergeCell ref="B26:C26"/>
    <mergeCell ref="B28:C28"/>
    <mergeCell ref="J35:M35"/>
    <mergeCell ref="J36:M36"/>
    <mergeCell ref="J41:M41"/>
    <mergeCell ref="B20:C20"/>
    <mergeCell ref="A1:M1"/>
    <mergeCell ref="A2:M2"/>
    <mergeCell ref="A3:M3"/>
    <mergeCell ref="A4:M4"/>
    <mergeCell ref="A5:C6"/>
    <mergeCell ref="D5:L5"/>
    <mergeCell ref="M5:M6"/>
    <mergeCell ref="A8:C8"/>
    <mergeCell ref="A10:C10"/>
    <mergeCell ref="B11:C11"/>
    <mergeCell ref="B13:C13"/>
    <mergeCell ref="A19:C19"/>
    <mergeCell ref="M37:O37"/>
    <mergeCell ref="B22:C22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45"/>
  <sheetViews>
    <sheetView showGridLines="0" zoomScale="90" workbookViewId="0">
      <selection activeCell="K32" sqref="K32"/>
    </sheetView>
  </sheetViews>
  <sheetFormatPr baseColWidth="10" defaultRowHeight="14.5" x14ac:dyDescent="0.35"/>
  <cols>
    <col min="1" max="2" width="2.7265625" style="133" customWidth="1"/>
    <col min="3" max="3" width="60.7265625" style="133" customWidth="1"/>
    <col min="4" max="4" width="14.1796875" style="165" customWidth="1"/>
    <col min="5" max="12" width="13.7265625" style="165" customWidth="1"/>
    <col min="13" max="15" width="11.453125" style="133"/>
  </cols>
  <sheetData>
    <row r="1" spans="1:12" s="133" customFormat="1" ht="13" x14ac:dyDescent="0.3">
      <c r="A1" s="327" t="s">
        <v>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</row>
    <row r="2" spans="1:12" s="133" customFormat="1" ht="13" x14ac:dyDescent="0.3">
      <c r="A2" s="327" t="s">
        <v>119</v>
      </c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</row>
    <row r="3" spans="1:12" s="134" customFormat="1" ht="13.5" customHeight="1" x14ac:dyDescent="0.25">
      <c r="A3" s="328" t="s">
        <v>187</v>
      </c>
      <c r="B3" s="328"/>
      <c r="C3" s="328"/>
      <c r="D3" s="328"/>
      <c r="E3" s="328"/>
      <c r="F3" s="328"/>
      <c r="G3" s="328"/>
      <c r="H3" s="328"/>
      <c r="I3" s="328"/>
      <c r="J3" s="328"/>
      <c r="K3" s="328"/>
      <c r="L3" s="328"/>
    </row>
    <row r="4" spans="1:12" s="134" customFormat="1" ht="18" customHeight="1" x14ac:dyDescent="0.25">
      <c r="A4" s="329" t="s">
        <v>172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</row>
    <row r="5" spans="1:12" s="135" customFormat="1" ht="13.5" customHeight="1" x14ac:dyDescent="0.25">
      <c r="A5" s="347" t="s">
        <v>101</v>
      </c>
      <c r="B5" s="348"/>
      <c r="C5" s="348"/>
      <c r="D5" s="351" t="s">
        <v>120</v>
      </c>
      <c r="E5" s="351"/>
      <c r="F5" s="351"/>
      <c r="G5" s="351"/>
      <c r="H5" s="351"/>
      <c r="I5" s="351"/>
      <c r="J5" s="351"/>
      <c r="K5" s="351"/>
      <c r="L5" s="335" t="s">
        <v>8</v>
      </c>
    </row>
    <row r="6" spans="1:12" s="172" customFormat="1" ht="13.5" customHeight="1" x14ac:dyDescent="0.25">
      <c r="A6" s="347"/>
      <c r="B6" s="348"/>
      <c r="C6" s="348"/>
      <c r="D6" s="352" t="s">
        <v>121</v>
      </c>
      <c r="E6" s="353"/>
      <c r="F6" s="353"/>
      <c r="G6" s="354"/>
      <c r="H6" s="352" t="s">
        <v>122</v>
      </c>
      <c r="I6" s="353"/>
      <c r="J6" s="353"/>
      <c r="K6" s="354"/>
      <c r="L6" s="335"/>
    </row>
    <row r="7" spans="1:12" s="172" customFormat="1" ht="12" customHeight="1" x14ac:dyDescent="0.25">
      <c r="A7" s="347"/>
      <c r="B7" s="348"/>
      <c r="C7" s="348"/>
      <c r="D7" s="173" t="s">
        <v>17</v>
      </c>
      <c r="E7" s="173" t="s">
        <v>18</v>
      </c>
      <c r="F7" s="173" t="s">
        <v>123</v>
      </c>
      <c r="G7" s="173" t="s">
        <v>124</v>
      </c>
      <c r="H7" s="173" t="s">
        <v>125</v>
      </c>
      <c r="I7" s="173" t="s">
        <v>126</v>
      </c>
      <c r="J7" s="173" t="s">
        <v>127</v>
      </c>
      <c r="K7" s="173" t="s">
        <v>128</v>
      </c>
      <c r="L7" s="335"/>
    </row>
    <row r="8" spans="1:12" s="135" customFormat="1" ht="52.5" customHeight="1" thickBot="1" x14ac:dyDescent="0.3">
      <c r="A8" s="349"/>
      <c r="B8" s="350"/>
      <c r="C8" s="350"/>
      <c r="D8" s="174" t="s">
        <v>129</v>
      </c>
      <c r="E8" s="174" t="s">
        <v>130</v>
      </c>
      <c r="F8" s="174" t="s">
        <v>131</v>
      </c>
      <c r="G8" s="174" t="s">
        <v>132</v>
      </c>
      <c r="H8" s="174" t="s">
        <v>133</v>
      </c>
      <c r="I8" s="174" t="s">
        <v>134</v>
      </c>
      <c r="J8" s="174" t="s">
        <v>135</v>
      </c>
      <c r="K8" s="174" t="s">
        <v>136</v>
      </c>
      <c r="L8" s="336"/>
    </row>
    <row r="9" spans="1:12" s="135" customFormat="1" ht="3" customHeight="1" x14ac:dyDescent="0.25">
      <c r="A9" s="137"/>
      <c r="B9" s="137"/>
      <c r="C9" s="137"/>
      <c r="D9" s="138"/>
      <c r="E9" s="138"/>
      <c r="F9" s="138"/>
      <c r="G9" s="138"/>
      <c r="H9" s="138"/>
      <c r="I9" s="138"/>
      <c r="J9" s="138"/>
      <c r="K9" s="138"/>
      <c r="L9" s="139"/>
    </row>
    <row r="10" spans="1:12" s="176" customFormat="1" ht="15" customHeight="1" x14ac:dyDescent="0.35">
      <c r="A10" s="355" t="s">
        <v>8</v>
      </c>
      <c r="B10" s="356"/>
      <c r="C10" s="357"/>
      <c r="D10" s="175">
        <f t="shared" ref="D10:L10" si="0">SUM(D12,D21)</f>
        <v>0</v>
      </c>
      <c r="E10" s="175">
        <f t="shared" si="0"/>
        <v>2011562.44</v>
      </c>
      <c r="F10" s="175">
        <f t="shared" si="0"/>
        <v>0</v>
      </c>
      <c r="G10" s="175">
        <f t="shared" si="0"/>
        <v>0</v>
      </c>
      <c r="H10" s="175">
        <f t="shared" si="0"/>
        <v>0</v>
      </c>
      <c r="I10" s="175">
        <f t="shared" si="0"/>
        <v>0</v>
      </c>
      <c r="J10" s="175">
        <f t="shared" si="0"/>
        <v>50779.81</v>
      </c>
      <c r="K10" s="175">
        <f t="shared" si="0"/>
        <v>10192726.020000001</v>
      </c>
      <c r="L10" s="175">
        <f t="shared" si="0"/>
        <v>12255068.270000001</v>
      </c>
    </row>
    <row r="11" spans="1:12" s="145" customFormat="1" ht="12" customHeight="1" x14ac:dyDescent="0.25">
      <c r="A11" s="142"/>
      <c r="B11" s="143"/>
      <c r="C11" s="144"/>
      <c r="D11" s="99"/>
      <c r="E11" s="99"/>
      <c r="F11" s="99"/>
      <c r="G11" s="99"/>
      <c r="H11" s="99"/>
      <c r="I11" s="99"/>
      <c r="J11" s="99"/>
      <c r="K11" s="99"/>
      <c r="L11" s="99"/>
    </row>
    <row r="12" spans="1:12" s="147" customFormat="1" ht="12.75" customHeight="1" x14ac:dyDescent="0.3">
      <c r="A12" s="340" t="s">
        <v>64</v>
      </c>
      <c r="B12" s="341"/>
      <c r="C12" s="342"/>
      <c r="D12" s="146">
        <f>SUM(D13,D15)</f>
        <v>0</v>
      </c>
      <c r="E12" s="146">
        <f t="shared" ref="E12:K12" si="1">SUM(E13,E15)</f>
        <v>2011562.44</v>
      </c>
      <c r="F12" s="146">
        <f t="shared" si="1"/>
        <v>0</v>
      </c>
      <c r="G12" s="146">
        <f t="shared" si="1"/>
        <v>0</v>
      </c>
      <c r="H12" s="146">
        <f t="shared" si="1"/>
        <v>0</v>
      </c>
      <c r="I12" s="146">
        <f t="shared" si="1"/>
        <v>0</v>
      </c>
      <c r="J12" s="146">
        <f t="shared" si="1"/>
        <v>50779.81</v>
      </c>
      <c r="K12" s="146">
        <f t="shared" si="1"/>
        <v>10192726.020000001</v>
      </c>
      <c r="L12" s="146">
        <f>SUM(L13,L15)</f>
        <v>12255068.270000001</v>
      </c>
    </row>
    <row r="13" spans="1:12" s="147" customFormat="1" ht="12.75" customHeight="1" x14ac:dyDescent="0.3">
      <c r="A13" s="148"/>
      <c r="B13" s="325" t="s">
        <v>103</v>
      </c>
      <c r="C13" s="326"/>
      <c r="D13" s="149">
        <f t="shared" ref="D13:K13" si="2">SUM(D14:D14)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  <c r="I13" s="149">
        <f t="shared" si="2"/>
        <v>0</v>
      </c>
      <c r="J13" s="149">
        <f t="shared" si="2"/>
        <v>0</v>
      </c>
      <c r="K13" s="149">
        <f t="shared" si="2"/>
        <v>0</v>
      </c>
      <c r="L13" s="149">
        <f t="shared" ref="L13:L17" si="3">SUM(D13:K13)</f>
        <v>0</v>
      </c>
    </row>
    <row r="14" spans="1:12" s="147" customFormat="1" ht="12.75" customHeight="1" x14ac:dyDescent="0.3">
      <c r="A14" s="150"/>
      <c r="B14" s="151"/>
      <c r="C14" s="151" t="s">
        <v>104</v>
      </c>
      <c r="D14" s="152">
        <v>0</v>
      </c>
      <c r="E14" s="152">
        <v>0</v>
      </c>
      <c r="F14" s="152">
        <v>0</v>
      </c>
      <c r="G14" s="152">
        <v>0</v>
      </c>
      <c r="H14" s="152">
        <v>0</v>
      </c>
      <c r="I14" s="152">
        <v>0</v>
      </c>
      <c r="J14" s="152">
        <v>0</v>
      </c>
      <c r="K14" s="152">
        <v>0</v>
      </c>
      <c r="L14" s="152">
        <f>SUM(D14:K14)</f>
        <v>0</v>
      </c>
    </row>
    <row r="15" spans="1:12" s="147" customFormat="1" ht="12.75" customHeight="1" x14ac:dyDescent="0.3">
      <c r="A15" s="153"/>
      <c r="B15" s="325" t="s">
        <v>105</v>
      </c>
      <c r="C15" s="326" t="s">
        <v>106</v>
      </c>
      <c r="D15" s="99">
        <f t="shared" ref="D15:K15" si="4">SUM(D16:D19)</f>
        <v>0</v>
      </c>
      <c r="E15" s="99">
        <f t="shared" si="4"/>
        <v>2011562.44</v>
      </c>
      <c r="F15" s="99">
        <f t="shared" si="4"/>
        <v>0</v>
      </c>
      <c r="G15" s="99">
        <f t="shared" si="4"/>
        <v>0</v>
      </c>
      <c r="H15" s="99">
        <f t="shared" si="4"/>
        <v>0</v>
      </c>
      <c r="I15" s="99">
        <f t="shared" si="4"/>
        <v>0</v>
      </c>
      <c r="J15" s="99">
        <f t="shared" si="4"/>
        <v>50779.81</v>
      </c>
      <c r="K15" s="99">
        <f t="shared" si="4"/>
        <v>10192726.020000001</v>
      </c>
      <c r="L15" s="149">
        <f t="shared" si="3"/>
        <v>12255068.270000001</v>
      </c>
    </row>
    <row r="16" spans="1:12" s="147" customFormat="1" ht="14" x14ac:dyDescent="0.3">
      <c r="A16" s="153"/>
      <c r="B16" s="154"/>
      <c r="C16" s="155" t="s">
        <v>175</v>
      </c>
      <c r="D16" s="105">
        <v>0</v>
      </c>
      <c r="E16" s="105">
        <v>2011562.44</v>
      </c>
      <c r="F16" s="105">
        <v>0</v>
      </c>
      <c r="G16" s="105">
        <v>0</v>
      </c>
      <c r="H16" s="105">
        <v>0</v>
      </c>
      <c r="I16" s="105">
        <v>0</v>
      </c>
      <c r="J16" s="105">
        <v>2190.21</v>
      </c>
      <c r="K16" s="105">
        <v>5693449.4500000002</v>
      </c>
      <c r="L16" s="105">
        <f t="shared" si="3"/>
        <v>7707202.0999999996</v>
      </c>
    </row>
    <row r="17" spans="1:12" s="147" customFormat="1" ht="12.75" customHeight="1" x14ac:dyDescent="0.3">
      <c r="A17" s="153"/>
      <c r="B17" s="154"/>
      <c r="C17" s="155" t="s">
        <v>177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100551.28</v>
      </c>
      <c r="L17" s="152">
        <f t="shared" si="3"/>
        <v>100551.28</v>
      </c>
    </row>
    <row r="18" spans="1:12" s="147" customFormat="1" ht="12.75" customHeight="1" x14ac:dyDescent="0.3">
      <c r="A18" s="153"/>
      <c r="B18" s="154"/>
      <c r="C18" s="155" t="s">
        <v>107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0</v>
      </c>
      <c r="J18" s="105">
        <v>0</v>
      </c>
      <c r="K18" s="105">
        <v>3891528.33</v>
      </c>
      <c r="L18" s="152">
        <f t="shared" ref="L18:L19" si="5">SUM(D18:K18)</f>
        <v>3891528.33</v>
      </c>
    </row>
    <row r="19" spans="1:12" s="147" customFormat="1" ht="12.75" customHeight="1" x14ac:dyDescent="0.3">
      <c r="A19" s="153"/>
      <c r="B19" s="154"/>
      <c r="C19" s="155" t="s">
        <v>176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5">
        <v>48589.599999999999</v>
      </c>
      <c r="K19" s="105">
        <v>507196.96</v>
      </c>
      <c r="L19" s="152">
        <f t="shared" si="5"/>
        <v>555786.56000000006</v>
      </c>
    </row>
    <row r="20" spans="1:12" s="147" customFormat="1" ht="12" hidden="1" customHeight="1" x14ac:dyDescent="0.3">
      <c r="A20" s="156"/>
      <c r="B20" s="157"/>
      <c r="C20" s="155"/>
      <c r="D20" s="152"/>
      <c r="E20" s="152"/>
      <c r="F20" s="152"/>
      <c r="G20" s="152"/>
      <c r="H20" s="152"/>
      <c r="I20" s="152"/>
      <c r="J20" s="152"/>
      <c r="K20" s="152"/>
      <c r="L20" s="152"/>
    </row>
    <row r="21" spans="1:12" s="147" customFormat="1" ht="12.75" hidden="1" customHeight="1" x14ac:dyDescent="0.3">
      <c r="A21" s="343" t="s">
        <v>70</v>
      </c>
      <c r="B21" s="344"/>
      <c r="C21" s="345"/>
      <c r="D21" s="146">
        <f>SUM(D22,D24,D26,D28,D30)</f>
        <v>0</v>
      </c>
      <c r="E21" s="146">
        <f t="shared" ref="E21:K21" si="6">SUM(E22,E24,E26,E28,E30)</f>
        <v>0</v>
      </c>
      <c r="F21" s="146">
        <f t="shared" si="6"/>
        <v>0</v>
      </c>
      <c r="G21" s="146">
        <f t="shared" si="6"/>
        <v>0</v>
      </c>
      <c r="H21" s="146">
        <f t="shared" si="6"/>
        <v>0</v>
      </c>
      <c r="I21" s="146">
        <f t="shared" si="6"/>
        <v>0</v>
      </c>
      <c r="J21" s="146">
        <f t="shared" si="6"/>
        <v>0</v>
      </c>
      <c r="K21" s="146">
        <f t="shared" si="6"/>
        <v>0</v>
      </c>
      <c r="L21" s="146">
        <f>SUM(L22,L24,L26,L28,L30)</f>
        <v>0</v>
      </c>
    </row>
    <row r="22" spans="1:12" s="147" customFormat="1" ht="12.75" hidden="1" customHeight="1" x14ac:dyDescent="0.3">
      <c r="A22" s="148"/>
      <c r="B22" s="325" t="s">
        <v>108</v>
      </c>
      <c r="C22" s="326" t="s">
        <v>109</v>
      </c>
      <c r="D22" s="149">
        <f>SUM(D23)</f>
        <v>0</v>
      </c>
      <c r="E22" s="149">
        <f t="shared" ref="E22:K30" si="7">SUM(E23)</f>
        <v>0</v>
      </c>
      <c r="F22" s="149">
        <f t="shared" si="7"/>
        <v>0</v>
      </c>
      <c r="G22" s="149">
        <f t="shared" si="7"/>
        <v>0</v>
      </c>
      <c r="H22" s="149">
        <f t="shared" si="7"/>
        <v>0</v>
      </c>
      <c r="I22" s="149">
        <f t="shared" si="7"/>
        <v>0</v>
      </c>
      <c r="J22" s="149">
        <f t="shared" si="7"/>
        <v>0</v>
      </c>
      <c r="K22" s="149">
        <f t="shared" si="7"/>
        <v>0</v>
      </c>
      <c r="L22" s="149">
        <f t="shared" ref="L22:L31" si="8">SUM(D22:K22)</f>
        <v>0</v>
      </c>
    </row>
    <row r="23" spans="1:12" s="147" customFormat="1" ht="12.75" hidden="1" customHeight="1" x14ac:dyDescent="0.3">
      <c r="A23" s="150"/>
      <c r="B23" s="151"/>
      <c r="C23" s="151" t="s">
        <v>110</v>
      </c>
      <c r="D23" s="152">
        <v>0</v>
      </c>
      <c r="E23" s="152">
        <v>0</v>
      </c>
      <c r="F23" s="152">
        <v>0</v>
      </c>
      <c r="G23" s="152">
        <v>0</v>
      </c>
      <c r="H23" s="152">
        <v>0</v>
      </c>
      <c r="I23" s="152">
        <v>0</v>
      </c>
      <c r="J23" s="152">
        <v>0</v>
      </c>
      <c r="K23" s="152">
        <v>0</v>
      </c>
      <c r="L23" s="152">
        <f t="shared" si="8"/>
        <v>0</v>
      </c>
    </row>
    <row r="24" spans="1:12" s="147" customFormat="1" ht="12.75" hidden="1" customHeight="1" x14ac:dyDescent="0.3">
      <c r="A24" s="153"/>
      <c r="B24" s="325" t="s">
        <v>111</v>
      </c>
      <c r="C24" s="326" t="s">
        <v>109</v>
      </c>
      <c r="D24" s="149">
        <f>SUM(D25)</f>
        <v>0</v>
      </c>
      <c r="E24" s="149">
        <f t="shared" si="7"/>
        <v>0</v>
      </c>
      <c r="F24" s="149">
        <f t="shared" si="7"/>
        <v>0</v>
      </c>
      <c r="G24" s="149">
        <f t="shared" si="7"/>
        <v>0</v>
      </c>
      <c r="H24" s="149">
        <f t="shared" si="7"/>
        <v>0</v>
      </c>
      <c r="I24" s="149">
        <f t="shared" si="7"/>
        <v>0</v>
      </c>
      <c r="J24" s="149">
        <f t="shared" si="7"/>
        <v>0</v>
      </c>
      <c r="K24" s="149">
        <f t="shared" si="7"/>
        <v>0</v>
      </c>
      <c r="L24" s="149">
        <f t="shared" si="8"/>
        <v>0</v>
      </c>
    </row>
    <row r="25" spans="1:12" s="147" customFormat="1" ht="12.75" hidden="1" customHeight="1" x14ac:dyDescent="0.3">
      <c r="A25" s="150"/>
      <c r="B25" s="151"/>
      <c r="C25" s="151" t="s">
        <v>112</v>
      </c>
      <c r="D25" s="152">
        <v>0</v>
      </c>
      <c r="E25" s="152">
        <v>0</v>
      </c>
      <c r="F25" s="152">
        <v>0</v>
      </c>
      <c r="G25" s="152">
        <v>0</v>
      </c>
      <c r="H25" s="152">
        <v>0</v>
      </c>
      <c r="I25" s="152">
        <v>0</v>
      </c>
      <c r="J25" s="152">
        <v>0</v>
      </c>
      <c r="K25" s="152">
        <v>0</v>
      </c>
      <c r="L25" s="152">
        <f t="shared" si="8"/>
        <v>0</v>
      </c>
    </row>
    <row r="26" spans="1:12" s="147" customFormat="1" ht="12.75" hidden="1" customHeight="1" x14ac:dyDescent="0.3">
      <c r="A26" s="153"/>
      <c r="B26" s="325" t="s">
        <v>113</v>
      </c>
      <c r="C26" s="326" t="s">
        <v>109</v>
      </c>
      <c r="D26" s="149">
        <f>SUM(D27)</f>
        <v>0</v>
      </c>
      <c r="E26" s="149">
        <f t="shared" si="7"/>
        <v>0</v>
      </c>
      <c r="F26" s="149">
        <f t="shared" si="7"/>
        <v>0</v>
      </c>
      <c r="G26" s="149">
        <f t="shared" si="7"/>
        <v>0</v>
      </c>
      <c r="H26" s="149">
        <f t="shared" si="7"/>
        <v>0</v>
      </c>
      <c r="I26" s="149">
        <f t="shared" si="7"/>
        <v>0</v>
      </c>
      <c r="J26" s="149">
        <f t="shared" si="7"/>
        <v>0</v>
      </c>
      <c r="K26" s="149">
        <f t="shared" si="7"/>
        <v>0</v>
      </c>
      <c r="L26" s="149">
        <f t="shared" si="8"/>
        <v>0</v>
      </c>
    </row>
    <row r="27" spans="1:12" s="147" customFormat="1" ht="12.75" hidden="1" customHeight="1" x14ac:dyDescent="0.3">
      <c r="A27" s="153"/>
      <c r="B27" s="158"/>
      <c r="C27" s="151" t="s">
        <v>114</v>
      </c>
      <c r="D27" s="152">
        <v>0</v>
      </c>
      <c r="E27" s="152">
        <v>0</v>
      </c>
      <c r="F27" s="152">
        <v>0</v>
      </c>
      <c r="G27" s="152">
        <v>0</v>
      </c>
      <c r="H27" s="152">
        <v>0</v>
      </c>
      <c r="I27" s="152">
        <v>0</v>
      </c>
      <c r="J27" s="152">
        <v>0</v>
      </c>
      <c r="K27" s="152">
        <v>0</v>
      </c>
      <c r="L27" s="152">
        <f t="shared" si="8"/>
        <v>0</v>
      </c>
    </row>
    <row r="28" spans="1:12" s="147" customFormat="1" ht="12.75" hidden="1" customHeight="1" x14ac:dyDescent="0.3">
      <c r="A28" s="153"/>
      <c r="B28" s="325" t="s">
        <v>115</v>
      </c>
      <c r="C28" s="326" t="s">
        <v>109</v>
      </c>
      <c r="D28" s="149">
        <f>SUM(D29)</f>
        <v>0</v>
      </c>
      <c r="E28" s="149">
        <f t="shared" si="7"/>
        <v>0</v>
      </c>
      <c r="F28" s="149">
        <f t="shared" si="7"/>
        <v>0</v>
      </c>
      <c r="G28" s="149">
        <f t="shared" si="7"/>
        <v>0</v>
      </c>
      <c r="H28" s="149">
        <f t="shared" si="7"/>
        <v>0</v>
      </c>
      <c r="I28" s="149">
        <f t="shared" si="7"/>
        <v>0</v>
      </c>
      <c r="J28" s="149">
        <f t="shared" si="7"/>
        <v>0</v>
      </c>
      <c r="K28" s="149">
        <f t="shared" si="7"/>
        <v>0</v>
      </c>
      <c r="L28" s="149">
        <f t="shared" si="8"/>
        <v>0</v>
      </c>
    </row>
    <row r="29" spans="1:12" s="147" customFormat="1" ht="12.75" hidden="1" customHeight="1" x14ac:dyDescent="0.3">
      <c r="A29" s="153"/>
      <c r="B29" s="158"/>
      <c r="C29" s="151" t="s">
        <v>116</v>
      </c>
      <c r="D29" s="152">
        <v>0</v>
      </c>
      <c r="E29" s="152">
        <v>0</v>
      </c>
      <c r="F29" s="152">
        <v>0</v>
      </c>
      <c r="G29" s="152">
        <v>0</v>
      </c>
      <c r="H29" s="152">
        <v>0</v>
      </c>
      <c r="I29" s="152">
        <v>0</v>
      </c>
      <c r="J29" s="152">
        <v>0</v>
      </c>
      <c r="K29" s="152">
        <v>0</v>
      </c>
      <c r="L29" s="152">
        <f t="shared" si="8"/>
        <v>0</v>
      </c>
    </row>
    <row r="30" spans="1:12" s="147" customFormat="1" ht="12.75" hidden="1" customHeight="1" x14ac:dyDescent="0.3">
      <c r="A30" s="153"/>
      <c r="B30" s="325" t="s">
        <v>117</v>
      </c>
      <c r="C30" s="326" t="s">
        <v>109</v>
      </c>
      <c r="D30" s="149">
        <f>SUM(D31)</f>
        <v>0</v>
      </c>
      <c r="E30" s="149">
        <f t="shared" si="7"/>
        <v>0</v>
      </c>
      <c r="F30" s="149">
        <f t="shared" si="7"/>
        <v>0</v>
      </c>
      <c r="G30" s="149">
        <f t="shared" si="7"/>
        <v>0</v>
      </c>
      <c r="H30" s="149">
        <f t="shared" si="7"/>
        <v>0</v>
      </c>
      <c r="I30" s="149">
        <f t="shared" si="7"/>
        <v>0</v>
      </c>
      <c r="J30" s="149">
        <f t="shared" si="7"/>
        <v>0</v>
      </c>
      <c r="K30" s="149">
        <f t="shared" si="7"/>
        <v>0</v>
      </c>
      <c r="L30" s="149">
        <f t="shared" si="8"/>
        <v>0</v>
      </c>
    </row>
    <row r="31" spans="1:12" s="147" customFormat="1" ht="12.75" hidden="1" customHeight="1" x14ac:dyDescent="0.3">
      <c r="A31" s="153"/>
      <c r="B31" s="158"/>
      <c r="C31" s="151" t="s">
        <v>118</v>
      </c>
      <c r="D31" s="152">
        <v>0</v>
      </c>
      <c r="E31" s="152">
        <v>0</v>
      </c>
      <c r="F31" s="152">
        <v>0</v>
      </c>
      <c r="G31" s="152">
        <v>0</v>
      </c>
      <c r="H31" s="152">
        <v>0</v>
      </c>
      <c r="I31" s="152"/>
      <c r="J31" s="152">
        <v>0</v>
      </c>
      <c r="K31" s="152">
        <v>0</v>
      </c>
      <c r="L31" s="152">
        <f t="shared" si="8"/>
        <v>0</v>
      </c>
    </row>
    <row r="32" spans="1:12" s="147" customFormat="1" ht="13.9" customHeight="1" x14ac:dyDescent="0.3">
      <c r="A32" s="159"/>
      <c r="B32" s="160"/>
      <c r="C32" s="161"/>
      <c r="D32" s="162"/>
      <c r="E32" s="162"/>
      <c r="F32" s="162"/>
      <c r="G32" s="162"/>
      <c r="H32" s="162"/>
      <c r="I32" s="162"/>
      <c r="J32" s="162"/>
      <c r="K32" s="162"/>
      <c r="L32" s="162"/>
    </row>
    <row r="33" spans="1:14" s="133" customFormat="1" ht="12.5" x14ac:dyDescent="0.25">
      <c r="D33" s="163"/>
      <c r="E33" s="163"/>
      <c r="F33" s="163"/>
      <c r="G33" s="163"/>
      <c r="H33" s="163"/>
      <c r="I33" s="163"/>
      <c r="J33" s="163"/>
      <c r="K33" s="163"/>
      <c r="L33" s="164"/>
    </row>
    <row r="34" spans="1:14" s="133" customFormat="1" ht="12.5" x14ac:dyDescent="0.25">
      <c r="D34" s="163"/>
      <c r="E34" s="163"/>
      <c r="F34" s="163"/>
      <c r="G34" s="163"/>
      <c r="H34" s="163"/>
      <c r="I34" s="163"/>
      <c r="J34" s="163"/>
      <c r="K34" s="163"/>
      <c r="L34" s="163"/>
    </row>
    <row r="35" spans="1:14" s="133" customFormat="1" ht="12.5" x14ac:dyDescent="0.25">
      <c r="D35" s="165"/>
      <c r="E35" s="165"/>
      <c r="F35" s="165"/>
      <c r="G35" s="165"/>
      <c r="H35" s="165"/>
      <c r="I35" s="165"/>
      <c r="J35" s="165"/>
      <c r="K35" s="165"/>
      <c r="L35" s="163"/>
    </row>
    <row r="36" spans="1:14" s="133" customFormat="1" ht="12.5" x14ac:dyDescent="0.25">
      <c r="D36" s="165"/>
      <c r="E36" s="165"/>
      <c r="F36" s="165"/>
      <c r="G36" s="165"/>
      <c r="H36" s="165"/>
      <c r="I36" s="165"/>
      <c r="J36" s="165"/>
      <c r="K36" s="165"/>
    </row>
    <row r="37" spans="1:14" s="133" customFormat="1" ht="15" customHeight="1" x14ac:dyDescent="0.25">
      <c r="C37" s="166" t="s">
        <v>56</v>
      </c>
      <c r="D37" s="165"/>
      <c r="E37" s="165"/>
      <c r="F37" s="165"/>
      <c r="G37" s="165"/>
      <c r="H37" s="165"/>
      <c r="I37" s="346" t="s">
        <v>169</v>
      </c>
      <c r="J37" s="346"/>
      <c r="K37" s="346"/>
      <c r="L37" s="346"/>
    </row>
    <row r="38" spans="1:14" s="171" customFormat="1" ht="15" customHeight="1" x14ac:dyDescent="0.3">
      <c r="A38" s="166"/>
      <c r="B38" s="166"/>
      <c r="C38" s="166"/>
      <c r="D38" s="166"/>
      <c r="E38" s="167"/>
      <c r="F38" s="168"/>
      <c r="G38" s="168"/>
      <c r="H38" s="168"/>
      <c r="M38" s="166"/>
      <c r="N38" s="166"/>
    </row>
    <row r="39" spans="1:14" s="171" customFormat="1" ht="13" x14ac:dyDescent="0.3">
      <c r="A39" s="169"/>
      <c r="B39" s="169"/>
      <c r="C39" s="169"/>
      <c r="D39" s="127"/>
      <c r="E39" s="127"/>
      <c r="F39" s="168"/>
      <c r="G39" s="168"/>
      <c r="H39" s="168"/>
      <c r="I39" s="168"/>
      <c r="J39" s="168"/>
      <c r="K39" s="168"/>
      <c r="L39" s="346"/>
      <c r="M39" s="346"/>
      <c r="N39" s="346"/>
    </row>
    <row r="40" spans="1:14" s="171" customFormat="1" ht="13" x14ac:dyDescent="0.3">
      <c r="A40" s="169"/>
      <c r="B40" s="169"/>
      <c r="C40" s="169"/>
      <c r="D40" s="127"/>
      <c r="E40" s="127"/>
      <c r="F40" s="168"/>
      <c r="G40" s="168"/>
      <c r="H40" s="168"/>
      <c r="I40" s="168"/>
      <c r="J40" s="168"/>
      <c r="K40" s="168"/>
      <c r="L40" s="166"/>
      <c r="M40" s="166"/>
      <c r="N40" s="166"/>
    </row>
    <row r="41" spans="1:14" s="133" customFormat="1" ht="12.5" x14ac:dyDescent="0.25">
      <c r="D41" s="165"/>
      <c r="E41" s="165"/>
      <c r="F41" s="165"/>
      <c r="G41" s="165"/>
      <c r="H41" s="165"/>
      <c r="I41" s="165"/>
      <c r="J41" s="165"/>
      <c r="K41" s="165"/>
      <c r="L41" s="170"/>
    </row>
    <row r="42" spans="1:14" s="133" customFormat="1" ht="12.5" x14ac:dyDescent="0.25">
      <c r="D42" s="165"/>
      <c r="E42" s="165"/>
      <c r="F42" s="165"/>
      <c r="G42" s="165"/>
      <c r="H42" s="165"/>
      <c r="I42" s="165"/>
      <c r="J42" s="165"/>
      <c r="K42" s="165"/>
      <c r="L42" s="170"/>
    </row>
    <row r="43" spans="1:14" s="133" customFormat="1" ht="12.5" x14ac:dyDescent="0.25">
      <c r="C43" s="254" t="s">
        <v>173</v>
      </c>
      <c r="D43" s="64"/>
      <c r="E43" s="165"/>
      <c r="F43" s="165"/>
      <c r="G43" s="165"/>
      <c r="H43" s="165"/>
      <c r="I43" s="295" t="s">
        <v>182</v>
      </c>
      <c r="J43" s="295"/>
      <c r="K43" s="295"/>
      <c r="L43" s="295"/>
    </row>
    <row r="44" spans="1:14" s="133" customFormat="1" ht="12.5" x14ac:dyDescent="0.25">
      <c r="D44" s="165"/>
      <c r="E44" s="165"/>
      <c r="F44" s="165"/>
      <c r="G44" s="165"/>
      <c r="H44" s="165"/>
      <c r="I44" s="165"/>
      <c r="J44" s="165"/>
      <c r="K44" s="165"/>
      <c r="L44" s="165"/>
    </row>
    <row r="45" spans="1:14" s="133" customFormat="1" ht="12.5" x14ac:dyDescent="0.25">
      <c r="D45" s="165"/>
      <c r="E45" s="165"/>
      <c r="F45" s="165"/>
      <c r="G45" s="165"/>
      <c r="H45" s="165"/>
      <c r="I45" s="165"/>
      <c r="J45" s="165"/>
      <c r="K45" s="165"/>
      <c r="L45" s="165"/>
    </row>
  </sheetData>
  <mergeCells count="22">
    <mergeCell ref="L39:N39"/>
    <mergeCell ref="B24:C24"/>
    <mergeCell ref="B26:C26"/>
    <mergeCell ref="B28:C28"/>
    <mergeCell ref="B30:C30"/>
    <mergeCell ref="I37:L37"/>
    <mergeCell ref="I43:L43"/>
    <mergeCell ref="B22:C22"/>
    <mergeCell ref="A1:L1"/>
    <mergeCell ref="A2:L2"/>
    <mergeCell ref="A3:L3"/>
    <mergeCell ref="A4:L4"/>
    <mergeCell ref="A5:C8"/>
    <mergeCell ref="D5:K5"/>
    <mergeCell ref="L5:L8"/>
    <mergeCell ref="D6:G6"/>
    <mergeCell ref="H6:K6"/>
    <mergeCell ref="A10:C10"/>
    <mergeCell ref="A12:C12"/>
    <mergeCell ref="B13:C13"/>
    <mergeCell ref="B15:C15"/>
    <mergeCell ref="A21:C21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51"/>
  <sheetViews>
    <sheetView showGridLines="0" zoomScale="115" zoomScaleNormal="115" workbookViewId="0">
      <selection activeCell="A14" sqref="A14:G14"/>
    </sheetView>
  </sheetViews>
  <sheetFormatPr baseColWidth="10" defaultRowHeight="14.5" x14ac:dyDescent="0.35"/>
  <cols>
    <col min="1" max="5" width="23" style="201" customWidth="1"/>
    <col min="6" max="6" width="7.453125" style="177" customWidth="1"/>
    <col min="7" max="7" width="23" style="201" customWidth="1"/>
    <col min="8" max="8" width="8.7265625" style="177" customWidth="1"/>
  </cols>
  <sheetData>
    <row r="1" spans="1:9" s="177" customFormat="1" ht="13" x14ac:dyDescent="0.3">
      <c r="A1" s="368" t="s">
        <v>3</v>
      </c>
      <c r="B1" s="368"/>
      <c r="C1" s="368"/>
      <c r="D1" s="368"/>
      <c r="E1" s="368"/>
      <c r="F1" s="368"/>
      <c r="G1" s="368"/>
    </row>
    <row r="2" spans="1:9" s="177" customFormat="1" ht="13" x14ac:dyDescent="0.3">
      <c r="A2" s="368" t="s">
        <v>137</v>
      </c>
      <c r="B2" s="368"/>
      <c r="C2" s="368"/>
      <c r="D2" s="368"/>
      <c r="E2" s="368"/>
      <c r="F2" s="368"/>
      <c r="G2" s="368"/>
      <c r="H2" s="178"/>
    </row>
    <row r="3" spans="1:9" s="179" customFormat="1" ht="11.5" x14ac:dyDescent="0.25">
      <c r="A3" s="369" t="s">
        <v>187</v>
      </c>
      <c r="B3" s="369"/>
      <c r="C3" s="369"/>
      <c r="D3" s="369"/>
      <c r="E3" s="369"/>
      <c r="F3" s="369"/>
      <c r="G3" s="369"/>
    </row>
    <row r="4" spans="1:9" s="179" customFormat="1" ht="18" customHeight="1" x14ac:dyDescent="0.25">
      <c r="A4" s="370" t="s">
        <v>172</v>
      </c>
      <c r="B4" s="370"/>
      <c r="C4" s="370"/>
      <c r="D4" s="370"/>
      <c r="E4" s="370"/>
      <c r="F4" s="370"/>
      <c r="G4" s="370"/>
      <c r="H4" s="180"/>
    </row>
    <row r="5" spans="1:9" s="224" customFormat="1" ht="15" customHeight="1" x14ac:dyDescent="0.25">
      <c r="A5" s="371" t="s">
        <v>138</v>
      </c>
      <c r="B5" s="372"/>
      <c r="C5" s="372"/>
      <c r="D5" s="372"/>
      <c r="E5" s="373" t="s">
        <v>139</v>
      </c>
      <c r="F5" s="373"/>
      <c r="G5" s="374" t="s">
        <v>11</v>
      </c>
      <c r="H5" s="180"/>
    </row>
    <row r="6" spans="1:9" s="224" customFormat="1" ht="25.5" customHeight="1" x14ac:dyDescent="0.25">
      <c r="A6" s="181" t="s">
        <v>12</v>
      </c>
      <c r="B6" s="182" t="s">
        <v>4</v>
      </c>
      <c r="C6" s="183" t="s">
        <v>5</v>
      </c>
      <c r="D6" s="183" t="s">
        <v>6</v>
      </c>
      <c r="E6" s="183" t="s">
        <v>12</v>
      </c>
      <c r="F6" s="376" t="s">
        <v>140</v>
      </c>
      <c r="G6" s="375"/>
      <c r="H6" s="180"/>
    </row>
    <row r="7" spans="1:9" s="225" customFormat="1" ht="15" customHeight="1" x14ac:dyDescent="0.35">
      <c r="A7" s="184">
        <v>1</v>
      </c>
      <c r="B7" s="185" t="s">
        <v>0</v>
      </c>
      <c r="C7" s="186" t="s">
        <v>2</v>
      </c>
      <c r="D7" s="186" t="s">
        <v>1</v>
      </c>
      <c r="E7" s="186" t="s">
        <v>141</v>
      </c>
      <c r="F7" s="377"/>
      <c r="G7" s="186" t="s">
        <v>142</v>
      </c>
      <c r="H7" s="187"/>
    </row>
    <row r="8" spans="1:9" s="224" customFormat="1" ht="3" customHeight="1" x14ac:dyDescent="0.25">
      <c r="A8" s="188"/>
      <c r="B8" s="378">
        <v>421434.76</v>
      </c>
      <c r="C8" s="188"/>
      <c r="D8" s="188"/>
      <c r="E8" s="188"/>
      <c r="F8" s="187"/>
      <c r="G8" s="188"/>
      <c r="H8" s="187"/>
    </row>
    <row r="9" spans="1:9" s="227" customFormat="1" ht="15" customHeight="1" x14ac:dyDescent="0.35">
      <c r="A9" s="189">
        <v>17606031.440000001</v>
      </c>
      <c r="B9" s="379"/>
      <c r="C9" s="189">
        <f>A9+B8</f>
        <v>18027466.200000003</v>
      </c>
      <c r="D9" s="190">
        <v>12255068.27</v>
      </c>
      <c r="E9" s="190">
        <f>D9-A9</f>
        <v>-5350963.1700000018</v>
      </c>
      <c r="F9" s="191">
        <f>E9/A9*100</f>
        <v>-30.39278436049414</v>
      </c>
      <c r="G9" s="190">
        <f>C9-D9</f>
        <v>5772397.9300000034</v>
      </c>
      <c r="H9" s="192"/>
      <c r="I9" s="226"/>
    </row>
    <row r="10" spans="1:9" s="177" customFormat="1" ht="4.5" customHeight="1" x14ac:dyDescent="0.25">
      <c r="A10" s="193"/>
      <c r="B10" s="194"/>
      <c r="C10" s="194"/>
      <c r="D10" s="194"/>
      <c r="E10" s="195"/>
      <c r="F10" s="196"/>
      <c r="G10" s="197"/>
      <c r="H10" s="198"/>
      <c r="I10" s="228"/>
    </row>
    <row r="11" spans="1:9" s="223" customFormat="1" ht="13" x14ac:dyDescent="0.35">
      <c r="A11" s="380" t="s">
        <v>143</v>
      </c>
      <c r="B11" s="381"/>
      <c r="C11" s="381"/>
      <c r="D11" s="381"/>
      <c r="E11" s="381"/>
      <c r="F11" s="381"/>
      <c r="G11" s="382"/>
      <c r="H11" s="199"/>
      <c r="I11" s="229"/>
    </row>
    <row r="12" spans="1:9" s="177" customFormat="1" ht="3" customHeight="1" x14ac:dyDescent="0.25">
      <c r="A12" s="200"/>
      <c r="B12" s="201"/>
      <c r="C12" s="201"/>
      <c r="D12" s="201"/>
      <c r="E12" s="201"/>
      <c r="G12" s="202"/>
    </row>
    <row r="13" spans="1:9" s="177" customFormat="1" ht="57" customHeight="1" x14ac:dyDescent="0.25">
      <c r="A13" s="361" t="s">
        <v>192</v>
      </c>
      <c r="B13" s="362"/>
      <c r="C13" s="362"/>
      <c r="D13" s="362"/>
      <c r="E13" s="362"/>
      <c r="F13" s="362"/>
      <c r="G13" s="363"/>
      <c r="H13" s="201"/>
      <c r="I13" s="201"/>
    </row>
    <row r="14" spans="1:9" s="230" customFormat="1" ht="13.5" customHeight="1" x14ac:dyDescent="0.35">
      <c r="A14" s="383"/>
      <c r="B14" s="384"/>
      <c r="C14" s="384"/>
      <c r="D14" s="384"/>
      <c r="E14" s="384"/>
      <c r="F14" s="384"/>
      <c r="G14" s="385"/>
      <c r="H14" s="203"/>
    </row>
    <row r="15" spans="1:9" s="230" customFormat="1" ht="13.5" customHeight="1" x14ac:dyDescent="0.35">
      <c r="A15" s="386" t="s">
        <v>144</v>
      </c>
      <c r="B15" s="387"/>
      <c r="C15" s="387"/>
      <c r="D15" s="387"/>
      <c r="E15" s="387"/>
      <c r="F15" s="387"/>
      <c r="G15" s="388"/>
      <c r="H15" s="203"/>
    </row>
    <row r="16" spans="1:9" s="230" customFormat="1" ht="13" x14ac:dyDescent="0.35">
      <c r="A16" s="204"/>
      <c r="B16" s="205"/>
      <c r="C16" s="205"/>
      <c r="D16" s="205"/>
      <c r="E16" s="205"/>
      <c r="F16" s="205"/>
      <c r="G16" s="206"/>
      <c r="H16" s="203"/>
    </row>
    <row r="17" spans="1:8" s="231" customFormat="1" ht="11.5" x14ac:dyDescent="0.35">
      <c r="A17" s="207" t="s">
        <v>145</v>
      </c>
      <c r="B17" s="208">
        <v>228997.14</v>
      </c>
      <c r="C17" s="358" t="s">
        <v>178</v>
      </c>
      <c r="D17" s="359"/>
      <c r="E17" s="359"/>
      <c r="F17" s="359"/>
      <c r="G17" s="360"/>
      <c r="H17" s="209"/>
    </row>
    <row r="18" spans="1:8" s="231" customFormat="1" ht="11.5" x14ac:dyDescent="0.35">
      <c r="A18" s="207" t="s">
        <v>145</v>
      </c>
      <c r="B18" s="208">
        <f>1986556.29</f>
        <v>1986556.29</v>
      </c>
      <c r="C18" s="358" t="s">
        <v>180</v>
      </c>
      <c r="D18" s="359"/>
      <c r="E18" s="359"/>
      <c r="F18" s="359"/>
      <c r="G18" s="360"/>
      <c r="H18" s="209"/>
    </row>
    <row r="19" spans="1:8" s="231" customFormat="1" ht="11.5" x14ac:dyDescent="0.35">
      <c r="A19" s="207" t="s">
        <v>145</v>
      </c>
      <c r="B19" s="208">
        <v>3586.68</v>
      </c>
      <c r="C19" s="358" t="s">
        <v>183</v>
      </c>
      <c r="D19" s="359"/>
      <c r="E19" s="359"/>
      <c r="F19" s="359"/>
      <c r="G19" s="360"/>
      <c r="H19" s="209"/>
    </row>
    <row r="20" spans="1:8" s="231" customFormat="1" ht="11.5" x14ac:dyDescent="0.35">
      <c r="A20" s="207" t="s">
        <v>145</v>
      </c>
      <c r="B20" s="208">
        <f>80306.4+35076.98+195040.31+69000</f>
        <v>379423.69</v>
      </c>
      <c r="C20" s="358" t="s">
        <v>189</v>
      </c>
      <c r="D20" s="359"/>
      <c r="E20" s="359"/>
      <c r="F20" s="359"/>
      <c r="G20" s="360"/>
      <c r="H20" s="209"/>
    </row>
    <row r="21" spans="1:8" s="231" customFormat="1" ht="11.5" x14ac:dyDescent="0.35">
      <c r="A21" s="207"/>
      <c r="B21" s="208"/>
      <c r="C21" s="207"/>
      <c r="D21" s="210"/>
      <c r="E21" s="210"/>
      <c r="F21" s="210"/>
      <c r="G21" s="211"/>
      <c r="H21" s="209"/>
    </row>
    <row r="22" spans="1:8" s="231" customFormat="1" ht="25.5" customHeight="1" x14ac:dyDescent="0.35">
      <c r="A22" s="207" t="s">
        <v>146</v>
      </c>
      <c r="B22" s="208">
        <f>(-704593.6)+(-1281962.69)+(-5787)+(-80306.4)+(-402.37)+(-35076.98)</f>
        <v>-2108129.04</v>
      </c>
      <c r="C22" s="361" t="s">
        <v>179</v>
      </c>
      <c r="D22" s="362"/>
      <c r="E22" s="362"/>
      <c r="F22" s="362"/>
      <c r="G22" s="363"/>
      <c r="H22" s="209"/>
    </row>
    <row r="23" spans="1:8" s="230" customFormat="1" ht="13" x14ac:dyDescent="0.35">
      <c r="A23" s="207" t="s">
        <v>146</v>
      </c>
      <c r="B23" s="208">
        <f>-69000</f>
        <v>-69000</v>
      </c>
      <c r="C23" s="361" t="s">
        <v>190</v>
      </c>
      <c r="D23" s="362"/>
      <c r="E23" s="362"/>
      <c r="F23" s="362"/>
      <c r="G23" s="363"/>
      <c r="H23" s="203"/>
    </row>
    <row r="24" spans="1:8" s="230" customFormat="1" ht="13" x14ac:dyDescent="0.35">
      <c r="A24" s="204"/>
      <c r="B24" s="212"/>
      <c r="C24" s="204"/>
      <c r="D24" s="205"/>
      <c r="E24" s="205"/>
      <c r="F24" s="205"/>
      <c r="G24" s="206"/>
      <c r="H24" s="203"/>
    </row>
    <row r="25" spans="1:8" s="230" customFormat="1" ht="13" x14ac:dyDescent="0.35">
      <c r="A25" s="204"/>
      <c r="B25" s="212"/>
      <c r="C25" s="204"/>
      <c r="D25" s="205"/>
      <c r="E25" s="205"/>
      <c r="F25" s="205"/>
      <c r="G25" s="206"/>
      <c r="H25" s="203"/>
    </row>
    <row r="26" spans="1:8" s="230" customFormat="1" ht="13" x14ac:dyDescent="0.35">
      <c r="A26" s="204"/>
      <c r="B26" s="212"/>
      <c r="C26" s="204"/>
      <c r="D26" s="205"/>
      <c r="E26" s="205"/>
      <c r="F26" s="205"/>
      <c r="G26" s="206"/>
      <c r="H26" s="203"/>
    </row>
    <row r="27" spans="1:8" s="231" customFormat="1" ht="11.5" x14ac:dyDescent="0.35">
      <c r="A27" s="213" t="s">
        <v>147</v>
      </c>
      <c r="B27" s="214">
        <f>SUM(B17:B23)</f>
        <v>421434.76000000024</v>
      </c>
      <c r="C27" s="207"/>
      <c r="D27" s="210"/>
      <c r="E27" s="210"/>
      <c r="F27" s="210"/>
      <c r="G27" s="211"/>
      <c r="H27" s="209"/>
    </row>
    <row r="28" spans="1:8" s="230" customFormat="1" ht="13" x14ac:dyDescent="0.35">
      <c r="A28" s="204"/>
      <c r="B28" s="212"/>
      <c r="C28" s="204"/>
      <c r="D28" s="205"/>
      <c r="E28" s="205"/>
      <c r="F28" s="205"/>
      <c r="G28" s="206"/>
      <c r="H28" s="203"/>
    </row>
    <row r="29" spans="1:8" s="230" customFormat="1" ht="13" x14ac:dyDescent="0.35">
      <c r="A29" s="204"/>
      <c r="B29" s="212"/>
      <c r="C29" s="204"/>
      <c r="D29" s="205"/>
      <c r="E29" s="205"/>
      <c r="F29" s="205"/>
      <c r="G29" s="206"/>
      <c r="H29" s="203"/>
    </row>
    <row r="30" spans="1:8" s="230" customFormat="1" ht="13" x14ac:dyDescent="0.35">
      <c r="A30" s="204"/>
      <c r="B30" s="212"/>
      <c r="C30" s="204"/>
      <c r="D30" s="205"/>
      <c r="E30" s="205"/>
      <c r="F30" s="205"/>
      <c r="G30" s="206"/>
      <c r="H30" s="203"/>
    </row>
    <row r="31" spans="1:8" s="230" customFormat="1" ht="13" x14ac:dyDescent="0.35">
      <c r="A31" s="204"/>
      <c r="B31" s="212"/>
      <c r="C31" s="204"/>
      <c r="D31" s="205"/>
      <c r="E31" s="205"/>
      <c r="F31" s="205"/>
      <c r="G31" s="206"/>
      <c r="H31" s="203"/>
    </row>
    <row r="32" spans="1:8" s="230" customFormat="1" ht="13" x14ac:dyDescent="0.35">
      <c r="A32" s="204"/>
      <c r="B32" s="212"/>
      <c r="C32" s="204"/>
      <c r="D32" s="205"/>
      <c r="E32" s="205"/>
      <c r="F32" s="205"/>
      <c r="G32" s="206"/>
      <c r="H32" s="203"/>
    </row>
    <row r="33" spans="1:11" s="230" customFormat="1" ht="13" x14ac:dyDescent="0.35">
      <c r="A33" s="204"/>
      <c r="B33" s="205"/>
      <c r="C33" s="204"/>
      <c r="D33" s="205"/>
      <c r="E33" s="205"/>
      <c r="F33" s="205"/>
      <c r="G33" s="206"/>
      <c r="H33" s="203"/>
    </row>
    <row r="34" spans="1:11" s="177" customFormat="1" ht="5.25" customHeight="1" x14ac:dyDescent="0.25">
      <c r="A34" s="215"/>
      <c r="B34" s="216"/>
      <c r="C34" s="216"/>
      <c r="D34" s="216"/>
      <c r="E34" s="216"/>
      <c r="F34" s="217"/>
      <c r="G34" s="218"/>
    </row>
    <row r="35" spans="1:11" s="177" customFormat="1" ht="12.5" x14ac:dyDescent="0.25">
      <c r="A35" s="201"/>
      <c r="B35" s="201"/>
      <c r="C35" s="201"/>
      <c r="D35" s="201"/>
      <c r="E35" s="201"/>
      <c r="G35" s="219"/>
    </row>
    <row r="36" spans="1:11" s="177" customFormat="1" ht="12.5" x14ac:dyDescent="0.25">
      <c r="A36" s="201"/>
      <c r="B36" s="201"/>
      <c r="C36" s="201"/>
      <c r="D36" s="201"/>
      <c r="E36" s="201"/>
      <c r="G36" s="219"/>
    </row>
    <row r="37" spans="1:11" s="177" customFormat="1" ht="12.5" x14ac:dyDescent="0.25">
      <c r="A37" s="201"/>
      <c r="B37" s="201"/>
      <c r="C37" s="201"/>
      <c r="D37" s="201"/>
      <c r="E37" s="201"/>
      <c r="G37" s="219"/>
    </row>
    <row r="38" spans="1:11" s="177" customFormat="1" ht="12.5" x14ac:dyDescent="0.25">
      <c r="A38" s="201"/>
      <c r="B38" s="201"/>
      <c r="C38" s="201"/>
      <c r="D38" s="201"/>
      <c r="E38" s="201"/>
      <c r="G38" s="201"/>
    </row>
    <row r="39" spans="1:11" s="222" customFormat="1" ht="15" customHeight="1" x14ac:dyDescent="0.3">
      <c r="A39" s="366" t="s">
        <v>56</v>
      </c>
      <c r="B39" s="366"/>
      <c r="C39" s="220"/>
      <c r="D39" s="367" t="s">
        <v>148</v>
      </c>
      <c r="E39" s="367"/>
      <c r="F39" s="367"/>
      <c r="G39" s="367"/>
      <c r="H39" s="221"/>
      <c r="I39" s="221"/>
      <c r="J39" s="221"/>
      <c r="K39" s="221"/>
    </row>
    <row r="40" spans="1:11" s="222" customFormat="1" ht="15" customHeight="1" x14ac:dyDescent="0.3">
      <c r="D40" s="367" t="s">
        <v>149</v>
      </c>
      <c r="E40" s="367"/>
      <c r="F40" s="367"/>
      <c r="G40" s="367"/>
      <c r="H40" s="221"/>
      <c r="I40" s="221"/>
      <c r="J40" s="221"/>
      <c r="K40" s="221"/>
    </row>
    <row r="41" spans="1:11" s="177" customFormat="1" ht="12.5" x14ac:dyDescent="0.25">
      <c r="A41" s="364"/>
      <c r="B41" s="364"/>
      <c r="D41" s="365"/>
      <c r="E41" s="365"/>
      <c r="F41" s="365"/>
      <c r="G41" s="365"/>
      <c r="H41" s="201"/>
      <c r="K41" s="232"/>
    </row>
    <row r="42" spans="1:11" s="177" customFormat="1" ht="12.5" x14ac:dyDescent="0.25">
      <c r="A42" s="201"/>
      <c r="B42" s="201"/>
      <c r="C42" s="201"/>
      <c r="D42" s="201"/>
      <c r="E42" s="201"/>
      <c r="G42" s="201"/>
    </row>
    <row r="43" spans="1:11" s="177" customFormat="1" ht="12.5" x14ac:dyDescent="0.25">
      <c r="A43" s="201"/>
      <c r="B43" s="201"/>
      <c r="C43" s="201"/>
      <c r="D43" s="201"/>
      <c r="E43" s="201"/>
      <c r="G43" s="201"/>
    </row>
    <row r="44" spans="1:11" s="177" customFormat="1" ht="14.5" customHeight="1" x14ac:dyDescent="0.25">
      <c r="A44" s="295" t="s">
        <v>173</v>
      </c>
      <c r="B44" s="295"/>
      <c r="C44" s="201"/>
      <c r="D44" s="295" t="s">
        <v>181</v>
      </c>
      <c r="E44" s="295"/>
      <c r="F44" s="295"/>
      <c r="G44" s="295"/>
    </row>
    <row r="45" spans="1:11" s="177" customFormat="1" ht="12.5" x14ac:dyDescent="0.25">
      <c r="A45" s="201"/>
      <c r="B45" s="201"/>
      <c r="C45" s="201"/>
      <c r="D45" s="201"/>
      <c r="E45" s="201"/>
      <c r="G45" s="201"/>
    </row>
    <row r="46" spans="1:11" s="177" customFormat="1" ht="12.5" x14ac:dyDescent="0.25">
      <c r="A46" s="201"/>
      <c r="B46" s="201"/>
      <c r="C46" s="201"/>
      <c r="D46" s="201"/>
      <c r="E46" s="201"/>
      <c r="G46" s="201"/>
    </row>
    <row r="47" spans="1:11" s="177" customFormat="1" ht="12.5" x14ac:dyDescent="0.25">
      <c r="A47" s="201"/>
      <c r="B47" s="201"/>
      <c r="C47" s="201"/>
      <c r="D47" s="201"/>
      <c r="E47" s="201"/>
      <c r="G47" s="201"/>
    </row>
    <row r="48" spans="1:11" s="177" customFormat="1" ht="12.5" x14ac:dyDescent="0.25">
      <c r="A48" s="201"/>
      <c r="B48" s="201"/>
      <c r="C48" s="201"/>
      <c r="D48" s="201"/>
      <c r="E48" s="201"/>
      <c r="G48" s="201"/>
    </row>
    <row r="49" spans="1:7" s="177" customFormat="1" ht="12.5" x14ac:dyDescent="0.25">
      <c r="A49" s="201"/>
      <c r="B49" s="201"/>
      <c r="C49" s="201"/>
      <c r="D49" s="201"/>
      <c r="E49" s="201"/>
      <c r="G49" s="201"/>
    </row>
    <row r="50" spans="1:7" s="177" customFormat="1" ht="12.5" x14ac:dyDescent="0.25">
      <c r="A50" s="201"/>
      <c r="B50" s="201"/>
      <c r="C50" s="201"/>
      <c r="D50" s="201"/>
      <c r="E50" s="201"/>
      <c r="G50" s="201"/>
    </row>
    <row r="51" spans="1:7" s="177" customFormat="1" ht="12.5" x14ac:dyDescent="0.25">
      <c r="A51" s="201"/>
      <c r="B51" s="201"/>
      <c r="C51" s="201"/>
      <c r="D51" s="201"/>
      <c r="E51" s="201"/>
      <c r="G51" s="201"/>
    </row>
  </sheetData>
  <mergeCells count="26">
    <mergeCell ref="B8:B9"/>
    <mergeCell ref="A11:G11"/>
    <mergeCell ref="A13:G13"/>
    <mergeCell ref="A14:G14"/>
    <mergeCell ref="A15:G15"/>
    <mergeCell ref="A1:G1"/>
    <mergeCell ref="A2:G2"/>
    <mergeCell ref="A3:G3"/>
    <mergeCell ref="A4:G4"/>
    <mergeCell ref="A5:D5"/>
    <mergeCell ref="E5:F5"/>
    <mergeCell ref="G5:G6"/>
    <mergeCell ref="F6:F7"/>
    <mergeCell ref="C18:G18"/>
    <mergeCell ref="C23:G23"/>
    <mergeCell ref="A44:B44"/>
    <mergeCell ref="D44:G44"/>
    <mergeCell ref="C17:G17"/>
    <mergeCell ref="A41:B41"/>
    <mergeCell ref="D41:G41"/>
    <mergeCell ref="C19:G19"/>
    <mergeCell ref="C20:G20"/>
    <mergeCell ref="C22:G22"/>
    <mergeCell ref="A39:B39"/>
    <mergeCell ref="D39:G39"/>
    <mergeCell ref="D40:G40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ignoredErrors>
    <ignoredError sqref="B7:D7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40"/>
  <sheetViews>
    <sheetView showGridLines="0" tabSelected="1" zoomScale="110" workbookViewId="0">
      <selection activeCell="E16" sqref="E16"/>
    </sheetView>
  </sheetViews>
  <sheetFormatPr baseColWidth="10" defaultRowHeight="14.5" x14ac:dyDescent="0.35"/>
  <cols>
    <col min="1" max="1" width="7.7265625" style="254" customWidth="1"/>
    <col min="2" max="2" width="38.81640625" style="64" customWidth="1"/>
    <col min="3" max="5" width="17.7265625" style="64" customWidth="1"/>
    <col min="6" max="6" width="60.7265625" style="1" customWidth="1"/>
    <col min="7" max="7" width="8.7265625" style="1" customWidth="1"/>
  </cols>
  <sheetData>
    <row r="1" spans="1:14" x14ac:dyDescent="0.35">
      <c r="A1" s="286" t="s">
        <v>3</v>
      </c>
      <c r="B1" s="286"/>
      <c r="C1" s="286"/>
      <c r="D1" s="286"/>
      <c r="E1" s="286"/>
      <c r="F1" s="286"/>
      <c r="H1" s="1"/>
      <c r="I1" s="1"/>
      <c r="J1" s="1"/>
      <c r="K1" s="1"/>
      <c r="L1" s="1"/>
      <c r="M1" s="1"/>
      <c r="N1" s="1"/>
    </row>
    <row r="2" spans="1:14" s="1" customFormat="1" ht="13" x14ac:dyDescent="0.3">
      <c r="A2" s="286" t="s">
        <v>150</v>
      </c>
      <c r="B2" s="286"/>
      <c r="C2" s="286"/>
      <c r="D2" s="286"/>
      <c r="E2" s="286"/>
      <c r="F2" s="286"/>
      <c r="G2" s="233"/>
    </row>
    <row r="3" spans="1:14" s="30" customFormat="1" ht="11.5" x14ac:dyDescent="0.25">
      <c r="A3" s="287" t="s">
        <v>187</v>
      </c>
      <c r="B3" s="287"/>
      <c r="C3" s="287"/>
      <c r="D3" s="287"/>
      <c r="E3" s="287"/>
      <c r="F3" s="287"/>
    </row>
    <row r="4" spans="1:14" s="30" customFormat="1" ht="18" customHeight="1" x14ac:dyDescent="0.25">
      <c r="A4" s="288" t="s">
        <v>172</v>
      </c>
      <c r="B4" s="288"/>
      <c r="C4" s="288"/>
      <c r="D4" s="288"/>
      <c r="E4" s="288"/>
      <c r="F4" s="288"/>
      <c r="G4" s="234"/>
    </row>
    <row r="5" spans="1:14" s="256" customFormat="1" ht="15" customHeight="1" x14ac:dyDescent="0.25">
      <c r="A5" s="389" t="s">
        <v>151</v>
      </c>
      <c r="B5" s="389"/>
      <c r="C5" s="389"/>
      <c r="D5" s="389"/>
      <c r="E5" s="235" t="s">
        <v>152</v>
      </c>
      <c r="F5" s="390" t="s">
        <v>153</v>
      </c>
      <c r="G5" s="234"/>
    </row>
    <row r="6" spans="1:14" s="256" customFormat="1" ht="15" customHeight="1" x14ac:dyDescent="0.25">
      <c r="A6" s="393" t="s">
        <v>154</v>
      </c>
      <c r="B6" s="393"/>
      <c r="C6" s="395" t="s">
        <v>30</v>
      </c>
      <c r="D6" s="395"/>
      <c r="E6" s="235" t="s">
        <v>155</v>
      </c>
      <c r="F6" s="391"/>
      <c r="G6" s="234"/>
    </row>
    <row r="7" spans="1:14" s="256" customFormat="1" ht="15" customHeight="1" x14ac:dyDescent="0.25">
      <c r="A7" s="394"/>
      <c r="B7" s="394"/>
      <c r="C7" s="236" t="s">
        <v>156</v>
      </c>
      <c r="D7" s="236" t="s">
        <v>157</v>
      </c>
      <c r="E7" s="235" t="s">
        <v>158</v>
      </c>
      <c r="F7" s="392"/>
      <c r="G7" s="234"/>
    </row>
    <row r="8" spans="1:14" s="256" customFormat="1" ht="3" customHeight="1" x14ac:dyDescent="0.25">
      <c r="A8" s="237"/>
      <c r="B8" s="237"/>
      <c r="C8" s="238"/>
      <c r="D8" s="238"/>
      <c r="E8" s="239"/>
      <c r="F8" s="239"/>
      <c r="G8" s="234"/>
    </row>
    <row r="9" spans="1:14" s="28" customFormat="1" ht="15" customHeight="1" x14ac:dyDescent="0.35">
      <c r="A9" s="396" t="s">
        <v>8</v>
      </c>
      <c r="B9" s="397"/>
      <c r="C9" s="240">
        <f>SUM(C10:C26)</f>
        <v>14297214.610000001</v>
      </c>
      <c r="D9" s="241">
        <f>SUM(D10:D26)</f>
        <v>12255068.27</v>
      </c>
      <c r="E9" s="241">
        <f>D9-C9</f>
        <v>-2042146.3400000017</v>
      </c>
      <c r="F9" s="242"/>
      <c r="G9" s="72"/>
    </row>
    <row r="10" spans="1:14" s="28" customFormat="1" ht="29" customHeight="1" x14ac:dyDescent="0.35">
      <c r="A10" s="243">
        <v>1000</v>
      </c>
      <c r="B10" s="244" t="s">
        <v>31</v>
      </c>
      <c r="C10" s="245">
        <v>5463785.5199999996</v>
      </c>
      <c r="D10" s="245">
        <v>5692884.6399999997</v>
      </c>
      <c r="E10" s="245">
        <f>D10-C10</f>
        <v>229099.12000000011</v>
      </c>
      <c r="F10" s="246" t="s">
        <v>184</v>
      </c>
      <c r="G10" s="72"/>
    </row>
    <row r="11" spans="1:14" s="28" customFormat="1" ht="3" customHeight="1" x14ac:dyDescent="0.35">
      <c r="A11" s="243"/>
      <c r="B11" s="244"/>
      <c r="C11" s="245"/>
      <c r="D11" s="245"/>
      <c r="E11" s="245"/>
      <c r="F11" s="246"/>
      <c r="G11" s="72"/>
    </row>
    <row r="12" spans="1:14" s="28" customFormat="1" ht="48.5" customHeight="1" x14ac:dyDescent="0.35">
      <c r="A12" s="243" t="s">
        <v>159</v>
      </c>
      <c r="B12" s="244" t="s">
        <v>32</v>
      </c>
      <c r="C12" s="245">
        <v>530330.98</v>
      </c>
      <c r="D12" s="245">
        <v>504115.11</v>
      </c>
      <c r="E12" s="245">
        <f t="shared" ref="E12:E24" si="0">D12-C12</f>
        <v>-26215.869999999995</v>
      </c>
      <c r="F12" s="265" t="s">
        <v>185</v>
      </c>
      <c r="G12" s="72"/>
    </row>
    <row r="13" spans="1:14" s="28" customFormat="1" ht="3" customHeight="1" x14ac:dyDescent="0.35">
      <c r="A13" s="243"/>
      <c r="B13" s="244"/>
      <c r="C13" s="245"/>
      <c r="D13" s="245"/>
      <c r="E13" s="245"/>
      <c r="F13" s="265"/>
      <c r="G13" s="72"/>
    </row>
    <row r="14" spans="1:14" s="28" customFormat="1" ht="44" customHeight="1" x14ac:dyDescent="0.35">
      <c r="A14" s="243" t="s">
        <v>160</v>
      </c>
      <c r="B14" s="244" t="s">
        <v>33</v>
      </c>
      <c r="C14" s="245">
        <v>6398605.1200000001</v>
      </c>
      <c r="D14" s="245">
        <v>6058068.5199999996</v>
      </c>
      <c r="E14" s="245">
        <f t="shared" si="0"/>
        <v>-340536.60000000056</v>
      </c>
      <c r="F14" s="265" t="s">
        <v>186</v>
      </c>
      <c r="G14" s="72"/>
    </row>
    <row r="15" spans="1:14" s="28" customFormat="1" ht="3" customHeight="1" x14ac:dyDescent="0.35">
      <c r="A15" s="243"/>
      <c r="B15" s="244"/>
      <c r="C15" s="245"/>
      <c r="D15" s="245"/>
      <c r="E15" s="245"/>
      <c r="F15" s="247"/>
      <c r="G15" s="72"/>
    </row>
    <row r="16" spans="1:14" s="1" customFormat="1" ht="28.5" customHeight="1" x14ac:dyDescent="0.25">
      <c r="A16" s="243" t="s">
        <v>161</v>
      </c>
      <c r="B16" s="248" t="s">
        <v>34</v>
      </c>
      <c r="C16" s="245">
        <v>0</v>
      </c>
      <c r="D16" s="245">
        <v>0</v>
      </c>
      <c r="E16" s="245">
        <f t="shared" si="0"/>
        <v>0</v>
      </c>
      <c r="F16" s="29"/>
    </row>
    <row r="17" spans="1:10" s="1" customFormat="1" ht="3" customHeight="1" x14ac:dyDescent="0.25">
      <c r="A17" s="243"/>
      <c r="B17" s="248"/>
      <c r="C17" s="245"/>
      <c r="D17" s="245"/>
      <c r="E17" s="245"/>
      <c r="F17" s="29"/>
    </row>
    <row r="18" spans="1:10" s="34" customFormat="1" ht="37.5" x14ac:dyDescent="0.35">
      <c r="A18" s="243" t="s">
        <v>162</v>
      </c>
      <c r="B18" s="244" t="s">
        <v>35</v>
      </c>
      <c r="C18" s="245">
        <v>1904492.99</v>
      </c>
      <c r="D18" s="245">
        <v>0</v>
      </c>
      <c r="E18" s="245">
        <f t="shared" si="0"/>
        <v>-1904492.99</v>
      </c>
      <c r="F18" s="265" t="s">
        <v>191</v>
      </c>
      <c r="G18" s="250"/>
    </row>
    <row r="19" spans="1:10" s="34" customFormat="1" ht="3" customHeight="1" x14ac:dyDescent="0.35">
      <c r="A19" s="243"/>
      <c r="B19" s="244"/>
      <c r="C19" s="245"/>
      <c r="D19" s="245"/>
      <c r="E19" s="245"/>
      <c r="F19" s="249"/>
      <c r="G19" s="250"/>
    </row>
    <row r="20" spans="1:10" s="34" customFormat="1" ht="15" customHeight="1" x14ac:dyDescent="0.35">
      <c r="A20" s="243" t="s">
        <v>163</v>
      </c>
      <c r="B20" s="244" t="s">
        <v>36</v>
      </c>
      <c r="C20" s="245">
        <v>0</v>
      </c>
      <c r="D20" s="245">
        <v>0</v>
      </c>
      <c r="E20" s="245">
        <f t="shared" si="0"/>
        <v>0</v>
      </c>
      <c r="F20" s="246"/>
      <c r="G20" s="250"/>
    </row>
    <row r="21" spans="1:10" s="34" customFormat="1" ht="3" customHeight="1" x14ac:dyDescent="0.35">
      <c r="A21" s="243"/>
      <c r="B21" s="244"/>
      <c r="C21" s="245"/>
      <c r="D21" s="245"/>
      <c r="E21" s="245"/>
      <c r="F21" s="246"/>
      <c r="G21" s="250"/>
    </row>
    <row r="22" spans="1:10" s="34" customFormat="1" ht="15" customHeight="1" x14ac:dyDescent="0.35">
      <c r="A22" s="243" t="s">
        <v>164</v>
      </c>
      <c r="B22" s="244" t="s">
        <v>37</v>
      </c>
      <c r="C22" s="245">
        <v>0</v>
      </c>
      <c r="D22" s="245">
        <v>0</v>
      </c>
      <c r="E22" s="245">
        <f t="shared" si="0"/>
        <v>0</v>
      </c>
      <c r="F22" s="249"/>
      <c r="G22" s="250"/>
    </row>
    <row r="23" spans="1:10" s="34" customFormat="1" ht="3" customHeight="1" x14ac:dyDescent="0.35">
      <c r="A23" s="243"/>
      <c r="B23" s="244"/>
      <c r="C23" s="245"/>
      <c r="D23" s="245"/>
      <c r="E23" s="245"/>
      <c r="F23" s="249"/>
      <c r="G23" s="250"/>
    </row>
    <row r="24" spans="1:10" s="34" customFormat="1" ht="15" customHeight="1" x14ac:dyDescent="0.35">
      <c r="A24" s="251" t="s">
        <v>165</v>
      </c>
      <c r="B24" s="250" t="s">
        <v>38</v>
      </c>
      <c r="C24" s="245">
        <v>0</v>
      </c>
      <c r="D24" s="245">
        <v>0</v>
      </c>
      <c r="E24" s="245">
        <f t="shared" si="0"/>
        <v>0</v>
      </c>
      <c r="F24" s="246"/>
      <c r="G24" s="250"/>
    </row>
    <row r="25" spans="1:10" s="34" customFormat="1" ht="3" customHeight="1" x14ac:dyDescent="0.35">
      <c r="A25" s="251"/>
      <c r="B25" s="250"/>
      <c r="C25" s="245"/>
      <c r="D25" s="245"/>
      <c r="E25" s="245"/>
      <c r="F25" s="246"/>
      <c r="G25" s="250"/>
    </row>
    <row r="26" spans="1:10" s="34" customFormat="1" ht="15" customHeight="1" x14ac:dyDescent="0.35">
      <c r="A26" s="251" t="s">
        <v>166</v>
      </c>
      <c r="B26" s="250" t="s">
        <v>167</v>
      </c>
      <c r="C26" s="245">
        <v>0</v>
      </c>
      <c r="D26" s="245">
        <v>0</v>
      </c>
      <c r="E26" s="245">
        <f>D26-C26</f>
        <v>0</v>
      </c>
      <c r="F26" s="246"/>
      <c r="G26" s="250"/>
    </row>
    <row r="27" spans="1:10" s="1" customFormat="1" ht="3" customHeight="1" x14ac:dyDescent="0.25">
      <c r="A27" s="252"/>
      <c r="B27" s="76"/>
      <c r="C27" s="253"/>
      <c r="D27" s="253"/>
      <c r="E27" s="253"/>
      <c r="F27" s="31"/>
    </row>
    <row r="28" spans="1:10" s="1" customFormat="1" ht="12.5" x14ac:dyDescent="0.25">
      <c r="A28" s="254"/>
      <c r="B28" s="64"/>
      <c r="C28" s="64"/>
      <c r="D28" s="64"/>
      <c r="E28" s="64"/>
      <c r="F28" s="3"/>
    </row>
    <row r="29" spans="1:10" s="1" customFormat="1" ht="12.5" x14ac:dyDescent="0.25">
      <c r="A29" s="254"/>
      <c r="B29" s="64"/>
      <c r="C29" s="64"/>
      <c r="D29" s="64"/>
      <c r="E29" s="64"/>
      <c r="F29" s="3"/>
    </row>
    <row r="30" spans="1:10" s="1" customFormat="1" ht="12.5" x14ac:dyDescent="0.25">
      <c r="A30" s="254"/>
      <c r="B30" s="64"/>
      <c r="C30" s="64"/>
      <c r="D30" s="64"/>
      <c r="E30" s="64"/>
      <c r="F30" s="3"/>
    </row>
    <row r="31" spans="1:10" s="1" customFormat="1" ht="12.5" x14ac:dyDescent="0.25">
      <c r="A31" s="254"/>
      <c r="B31" s="64"/>
      <c r="C31" s="64"/>
      <c r="D31" s="64"/>
      <c r="E31" s="64"/>
    </row>
    <row r="32" spans="1:10" s="4" customFormat="1" ht="15" customHeight="1" x14ac:dyDescent="0.3">
      <c r="A32" s="294" t="s">
        <v>56</v>
      </c>
      <c r="B32" s="294"/>
      <c r="C32" s="294"/>
      <c r="D32" s="66"/>
      <c r="E32" s="398" t="s">
        <v>169</v>
      </c>
      <c r="F32" s="398"/>
      <c r="G32" s="35"/>
      <c r="H32" s="35"/>
      <c r="I32" s="35"/>
      <c r="J32" s="35"/>
    </row>
    <row r="33" spans="1:10" s="4" customFormat="1" ht="15" customHeight="1" x14ac:dyDescent="0.3">
      <c r="A33" s="255"/>
      <c r="E33" s="398"/>
      <c r="F33" s="398"/>
      <c r="G33" s="35"/>
      <c r="H33" s="35"/>
      <c r="I33" s="35"/>
      <c r="J33" s="35"/>
    </row>
    <row r="34" spans="1:10" s="1" customFormat="1" ht="12.5" x14ac:dyDescent="0.25">
      <c r="A34" s="2"/>
      <c r="E34" s="28"/>
      <c r="F34" s="64"/>
      <c r="G34" s="285"/>
      <c r="H34" s="285"/>
      <c r="I34" s="285"/>
      <c r="J34" s="285"/>
    </row>
    <row r="35" spans="1:10" s="1" customFormat="1" ht="12.5" x14ac:dyDescent="0.25">
      <c r="A35" s="2"/>
      <c r="E35" s="64"/>
      <c r="F35" s="64"/>
      <c r="G35" s="64"/>
      <c r="J35" s="257"/>
    </row>
    <row r="36" spans="1:10" s="1" customFormat="1" ht="12.5" x14ac:dyDescent="0.25">
      <c r="A36" s="254"/>
      <c r="B36" s="64"/>
      <c r="C36" s="64"/>
      <c r="D36" s="64"/>
      <c r="E36" s="64"/>
    </row>
    <row r="37" spans="1:10" s="1" customFormat="1" ht="12.5" x14ac:dyDescent="0.25">
      <c r="A37" s="254"/>
      <c r="B37" s="64"/>
      <c r="C37" s="64"/>
      <c r="D37" s="64"/>
      <c r="E37" s="64"/>
    </row>
    <row r="38" spans="1:10" s="1" customFormat="1" ht="12.5" x14ac:dyDescent="0.25">
      <c r="A38" s="295" t="s">
        <v>173</v>
      </c>
      <c r="B38" s="295"/>
      <c r="C38" s="295"/>
      <c r="D38" s="64"/>
      <c r="E38" s="295" t="s">
        <v>170</v>
      </c>
      <c r="F38" s="295"/>
    </row>
    <row r="39" spans="1:10" s="1" customFormat="1" ht="12.5" x14ac:dyDescent="0.25">
      <c r="A39" s="254"/>
      <c r="B39" s="64"/>
      <c r="C39" s="64"/>
      <c r="D39" s="64"/>
      <c r="E39" s="64"/>
    </row>
    <row r="40" spans="1:10" s="1" customFormat="1" ht="12.5" x14ac:dyDescent="0.25">
      <c r="A40" s="254"/>
      <c r="B40" s="64"/>
      <c r="C40" s="64"/>
      <c r="D40" s="64"/>
      <c r="E40" s="64"/>
    </row>
  </sheetData>
  <mergeCells count="15">
    <mergeCell ref="G34:J34"/>
    <mergeCell ref="E38:F38"/>
    <mergeCell ref="A38:C38"/>
    <mergeCell ref="A1:F1"/>
    <mergeCell ref="A2:F2"/>
    <mergeCell ref="A3:F3"/>
    <mergeCell ref="A4:F4"/>
    <mergeCell ref="A5:D5"/>
    <mergeCell ref="F5:F7"/>
    <mergeCell ref="A6:B7"/>
    <mergeCell ref="C6:D6"/>
    <mergeCell ref="A9:B9"/>
    <mergeCell ref="A32:C32"/>
    <mergeCell ref="E32:F32"/>
    <mergeCell ref="E33:F33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ignoredErrors>
    <ignoredError sqref="C7:D7 A12:A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INF CONAC</vt:lpstr>
      <vt:lpstr>Separador 2</vt:lpstr>
      <vt:lpstr>Prog y Proy de Inv</vt:lpstr>
      <vt:lpstr>Separador 3</vt:lpstr>
      <vt:lpstr>INF INTEGRACIÓN - ANÁLISIS</vt:lpstr>
      <vt:lpstr>Aplicación por Rubros</vt:lpstr>
      <vt:lpstr>Justificación</vt:lpstr>
      <vt:lpstr>Presupuesto de Egresos</vt:lpstr>
      <vt:lpstr>Aplicación x TR Ramo y PF</vt:lpstr>
      <vt:lpstr>Aplicación x TR y SFF</vt:lpstr>
      <vt:lpstr>Principales Adecuaciones</vt:lpstr>
      <vt:lpstr>Comparativo y Análisis x 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2022-10-18T15:14:13Z</dcterms:modified>
</cp:coreProperties>
</file>