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D:\cuarto trimestre\"/>
    </mc:Choice>
  </mc:AlternateContent>
  <xr:revisionPtr revIDLastSave="0" documentId="13_ncr:1_{D97D59B4-FA47-48CA-B42B-EFA53FF7E074}" xr6:coauthVersionLast="47" xr6:coauthVersionMax="47" xr10:uidLastSave="{00000000-0000-0000-0000-000000000000}"/>
  <bookViews>
    <workbookView xWindow="-120" yWindow="-120" windowWidth="20730" windowHeight="11160" tabRatio="971" firstSheet="19" activeTab="19" xr2:uid="{00000000-000D-0000-FFFF-FFFF00000000}"/>
  </bookViews>
  <sheets>
    <sheet name="INTRODUCCIÓN" sheetId="38" state="hidden" r:id="rId1"/>
    <sheet name="MARCO JURÍDICO" sheetId="39" state="hidden" r:id="rId2"/>
    <sheet name="CONTENIDO" sheetId="6" state="hidden" r:id="rId3"/>
    <sheet name="INSTRUCCIONES GRALES." sheetId="40" state="hidden" r:id="rId4"/>
    <sheet name="LINEAMIENTOS" sheetId="42" state="hidden" r:id="rId5"/>
    <sheet name="PORTADA" sheetId="2" state="hidden" r:id="rId6"/>
    <sheet name="INF. FINANCIERA" sheetId="4" state="hidden" r:id="rId7"/>
    <sheet name="BALANZA ACUMULADA" sheetId="1" state="hidden" r:id="rId8"/>
    <sheet name="Instructivo Balanza Acumulada" sheetId="41" state="hidden" r:id="rId9"/>
    <sheet name="FORMATOS CONAC" sheetId="43" state="hidden" r:id="rId10"/>
    <sheet name="1.ESF (Rubros)" sheetId="7" state="hidden" r:id="rId11"/>
    <sheet name="2.ESF (Cuentas)" sheetId="44" state="hidden" r:id="rId12"/>
    <sheet name="3.EA" sheetId="8" state="hidden" r:id="rId13"/>
    <sheet name="4.EVHP-P" sheetId="9" state="hidden" r:id="rId14"/>
    <sheet name="5.ECSF" sheetId="10" state="hidden" r:id="rId15"/>
    <sheet name="6.EFE" sheetId="14" state="hidden" r:id="rId16"/>
    <sheet name="CUADRO PARA FLUJO EFE" sheetId="15" state="hidden" r:id="rId17"/>
    <sheet name="7.EAA" sheetId="16" state="hidden" r:id="rId18"/>
    <sheet name="8.DEUDA Y OTROS PASIVOS" sheetId="17" state="hidden" r:id="rId19"/>
    <sheet name="9.PASIVOS CONTINGENTES" sheetId="87" r:id="rId20"/>
    <sheet name="11.EDO. ANALÍTICO INGRESOS" sheetId="49" state="hidden" r:id="rId21"/>
    <sheet name="12.ENDEUDAMIENTO NETO" sheetId="50" state="hidden" r:id="rId22"/>
    <sheet name="13.INTERESES DE LA DEUDA" sheetId="51" state="hidden" r:id="rId23"/>
    <sheet name="14.POSTURA FISCAL" sheetId="20" state="hidden" r:id="rId24"/>
    <sheet name="Instructivo Postura Fiscal" sheetId="24" state="hidden" r:id="rId25"/>
    <sheet name="15.Esquemas Bursátiles" sheetId="60" state="hidden" r:id="rId26"/>
    <sheet name="16.REL. CTAS.BANCARIAS" sheetId="19" state="hidden" r:id="rId27"/>
    <sheet name="Instructivo Ctas. Bancarias" sheetId="23" state="hidden" r:id="rId28"/>
    <sheet name="17.REL.PATRIM.(MUEBLES)" sheetId="18" state="hidden" r:id="rId29"/>
    <sheet name="18.REL.PATRIM.(INMUEBLES)" sheetId="68" state="hidden" r:id="rId30"/>
    <sheet name="19.REL.PATRIM.(INTANGIBLES)" sheetId="69" state="hidden" r:id="rId31"/>
    <sheet name="Instructivo Rel. Patrim." sheetId="22" state="hidden" r:id="rId32"/>
    <sheet name="FORMATOS LDF" sheetId="57" state="hidden" r:id="rId33"/>
    <sheet name="1.ESF DETALLADO-LDF1" sheetId="5" state="hidden" r:id="rId34"/>
    <sheet name="Instructivo LDF - 1" sheetId="52" state="hidden" r:id="rId35"/>
    <sheet name="2.INFORME DE DEUDA-LDF2" sheetId="45" state="hidden" r:id="rId36"/>
    <sheet name="Instructivo LDF - 2" sheetId="53" state="hidden" r:id="rId37"/>
    <sheet name="3.INFORME DE OBLIGACIONES-LDF3" sheetId="46" state="hidden" r:id="rId38"/>
    <sheet name="Instructivo LDF - 3" sheetId="54" state="hidden" r:id="rId39"/>
    <sheet name="4.BALANCE PRESUPUESTARIO-LDF4" sheetId="47" state="hidden" r:id="rId40"/>
    <sheet name="Instructivo LDF - 4" sheetId="55" state="hidden" r:id="rId41"/>
    <sheet name="5.INGRESOS DETALLADO-LDF5" sheetId="48" state="hidden" r:id="rId42"/>
    <sheet name="Instructivo LDF - 5" sheetId="56" state="hidden" r:id="rId43"/>
    <sheet name="ANEXO LDF" sheetId="61" state="hidden" r:id="rId44"/>
    <sheet name="1. DEUDA Artículo 25" sheetId="62" state="hidden" r:id="rId45"/>
    <sheet name="Instructivo Art.25" sheetId="63" state="hidden" r:id="rId46"/>
    <sheet name="2. OBLIGACIONES Artículo 31" sheetId="64" state="hidden" r:id="rId47"/>
    <sheet name="Instructivo Art. 31" sheetId="65" state="hidden" r:id="rId48"/>
    <sheet name="3. CUMPLIMIENTO Artículo 40" sheetId="66" state="hidden" r:id="rId49"/>
    <sheet name="Instructivo Art. 40" sheetId="67" state="hidden" r:id="rId50"/>
    <sheet name="FORMATOS COMPLEMENTARIOS" sheetId="25" state="hidden" r:id="rId51"/>
    <sheet name="1.ACTIVO LD y ETIQ." sheetId="88" state="hidden" r:id="rId52"/>
    <sheet name="2.PASIVO LD y ETIQ." sheetId="89" state="hidden" r:id="rId53"/>
    <sheet name="3. ACTIVOS POR FTE.FINANC." sheetId="90" state="hidden" r:id="rId54"/>
    <sheet name="4. PASIVOS POR FTE.FINANC." sheetId="91" state="hidden" r:id="rId55"/>
    <sheet name="5.HOJA DE TRABAJO" sheetId="26" state="hidden" r:id="rId56"/>
    <sheet name="6.ANÁLISIS ADQUISICIONES" sheetId="27" state="hidden" r:id="rId57"/>
    <sheet name="7.ANÁLISIS ANTIGUEDAD SALDOS" sheetId="30" state="hidden" r:id="rId58"/>
    <sheet name="8.INTEG.INGRESOS,GTOS.BENEF." sheetId="31" state="hidden" r:id="rId59"/>
  </sheets>
  <externalReferences>
    <externalReference r:id="rId60"/>
  </externalReferences>
  <definedNames>
    <definedName name="_xlnm._FilterDatabase" localSheetId="44" hidden="1">'1. DEUDA Artículo 25'!#REF!</definedName>
    <definedName name="_xlnm._FilterDatabase" localSheetId="51" hidden="1">'1.ACTIVO LD y ETIQ.'!$A$12:$A$90</definedName>
    <definedName name="_xlnm._FilterDatabase" localSheetId="10" hidden="1">'1.ESF (Rubros)'!$A$11:$A$64</definedName>
    <definedName name="_xlnm._FilterDatabase" localSheetId="33" hidden="1">'1.ESF DETALLADO-LDF1'!$A$14:$A$93</definedName>
    <definedName name="_xlnm._FilterDatabase" localSheetId="20" hidden="1">'11.EDO. ANALÍTICO INGRESOS'!$A$11:$A$53</definedName>
    <definedName name="_xlnm._FilterDatabase" localSheetId="21" hidden="1">'12.ENDEUDAMIENTO NETO'!$A$12:$A$39</definedName>
    <definedName name="_xlnm._FilterDatabase" localSheetId="22" hidden="1">'13.INTERESES DE LA DEUDA'!$A$13:$A$32</definedName>
    <definedName name="_xlnm._FilterDatabase" localSheetId="23" hidden="1">'14.POSTURA FISCAL'!$A$11:$A$38</definedName>
    <definedName name="_xlnm._FilterDatabase" localSheetId="25" hidden="1">'15.Esquemas Bursátiles'!#REF!</definedName>
    <definedName name="_xlnm._FilterDatabase" localSheetId="26" hidden="1">'16.REL. CTAS.BANCARIAS'!$A$12:$A$46</definedName>
    <definedName name="_xlnm._FilterDatabase" localSheetId="28" hidden="1">'17.REL.PATRIM.(MUEBLES)'!$A$11:$A$52</definedName>
    <definedName name="_xlnm._FilterDatabase" localSheetId="29" hidden="1">'18.REL.PATRIM.(INMUEBLES)'!$A$11:$A$52</definedName>
    <definedName name="_xlnm._FilterDatabase" localSheetId="30" hidden="1">'19.REL.PATRIM.(INTANGIBLES)'!$A$11:$A$52</definedName>
    <definedName name="_xlnm._FilterDatabase" localSheetId="46" hidden="1">'2. OBLIGACIONES Artículo 31'!#REF!</definedName>
    <definedName name="_xlnm._FilterDatabase" localSheetId="11" hidden="1">'2.ESF (Cuentas)'!$A$11:$A$93</definedName>
    <definedName name="_xlnm._FilterDatabase" localSheetId="35" hidden="1">'2.INFORME DE DEUDA-LDF2'!$A$15:$A$40</definedName>
    <definedName name="_xlnm._FilterDatabase" localSheetId="52" hidden="1">'2.PASIVO LD y ETIQ.'!$A$12:$A$69</definedName>
    <definedName name="_xlnm._FilterDatabase" localSheetId="48" hidden="1">'3. CUMPLIMIENTO Artículo 40'!#REF!</definedName>
    <definedName name="_xlnm._FilterDatabase" localSheetId="12" hidden="1">'3.EA'!$A$11:$A$72</definedName>
    <definedName name="_xlnm._FilterDatabase" localSheetId="37" hidden="1">'3.INFORME DE OBLIGACIONES-LDF3'!$A$14:$A$27</definedName>
    <definedName name="_xlnm._FilterDatabase" localSheetId="39" hidden="1">'4.BALANCE PRESUPUESTARIO-LDF4'!$A$14:$A$93</definedName>
    <definedName name="_xlnm._FilterDatabase" localSheetId="13" hidden="1">'4.EVHP-P'!$A$11:$A$46</definedName>
    <definedName name="_xlnm._FilterDatabase" localSheetId="14" hidden="1">'5.ECSF'!$A$11:$A$71</definedName>
    <definedName name="_xlnm._FilterDatabase" localSheetId="55" hidden="1">'5.HOJA DE TRABAJO'!$A$10:$A$63</definedName>
    <definedName name="_xlnm._FilterDatabase" localSheetId="41" hidden="1">'5.INGRESOS DETALLADO-LDF5'!$A$15:$A$92</definedName>
    <definedName name="_xlnm._FilterDatabase" localSheetId="56" hidden="1">'6.ANÁLISIS ADQUISICIONES'!$A$13:$A$51</definedName>
    <definedName name="_xlnm._FilterDatabase" localSheetId="15" hidden="1">'6.EFE'!$A$11:$A$69</definedName>
    <definedName name="_xlnm._FilterDatabase" localSheetId="57" hidden="1">'7.ANÁLISIS ANTIGUEDAD SALDOS'!$A$12:$A$12</definedName>
    <definedName name="_xlnm._FilterDatabase" localSheetId="17" hidden="1">'7.EAA'!$A$11:$A$49</definedName>
    <definedName name="_xlnm._FilterDatabase" localSheetId="18" hidden="1">'8.DEUDA Y OTROS PASIVOS'!$A$11:$A$51</definedName>
    <definedName name="_xlnm._FilterDatabase" localSheetId="58" hidden="1">'8.INTEG.INGRESOS,GTOS.BENEF.'!$A$11:$A$31</definedName>
    <definedName name="_xlnm._FilterDatabase" localSheetId="19" hidden="1">'9.PASIVOS CONTINGENTES'!$A$10:$A$23</definedName>
    <definedName name="_xlnm._FilterDatabase" localSheetId="16" hidden="1">'CUADRO PARA FLUJO EFE'!$A$10:$A$92</definedName>
    <definedName name="_xlnm.Print_Area" localSheetId="44">'1. DEUDA Artículo 25'!$A$1:$F$57</definedName>
    <definedName name="_xlnm.Print_Area" localSheetId="51">'1.ACTIVO LD y ETIQ.'!$A$1:$H$112</definedName>
    <definedName name="_xlnm.Print_Area" localSheetId="10">'1.ESF (Rubros)'!$A$1:$I$77</definedName>
    <definedName name="_xlnm.Print_Area" localSheetId="33">'1.ESF DETALLADO-LDF1'!$A$1:$I$127</definedName>
    <definedName name="_xlnm.Print_Area" localSheetId="20">'11.EDO. ANALÍTICO INGRESOS'!$A$1:$M$67</definedName>
    <definedName name="_xlnm.Print_Area" localSheetId="21">'12.ENDEUDAMIENTO NETO'!$A$1:$K$49</definedName>
    <definedName name="_xlnm.Print_Area" localSheetId="22">'13.INTERESES DE LA DEUDA'!$A$1:$K$42</definedName>
    <definedName name="_xlnm.Print_Area" localSheetId="23">'14.POSTURA FISCAL'!$A$1:$K$51</definedName>
    <definedName name="_xlnm.Print_Area" localSheetId="25">'15.Esquemas Bursátiles'!$A$1:$H$56</definedName>
    <definedName name="_xlnm.Print_Area" localSheetId="26">'16.REL. CTAS.BANCARIAS'!$A$1:$J$60</definedName>
    <definedName name="_xlnm.Print_Area" localSheetId="28">'17.REL.PATRIM.(MUEBLES)'!$A$1:$I$62</definedName>
    <definedName name="_xlnm.Print_Area" localSheetId="29">'18.REL.PATRIM.(INMUEBLES)'!$A$1:$I$62</definedName>
    <definedName name="_xlnm.Print_Area" localSheetId="30">'19.REL.PATRIM.(INTANGIBLES)'!$A$1:$I$62</definedName>
    <definedName name="_xlnm.Print_Area" localSheetId="46">'2. OBLIGACIONES Artículo 31'!$A$1:$H$43</definedName>
    <definedName name="_xlnm.Print_Area" localSheetId="11">'2.ESF (Cuentas)'!$A$1:$I$124</definedName>
    <definedName name="_xlnm.Print_Area" localSheetId="35">'2.INFORME DE DEUDA-LDF2'!$A$1:$I$74</definedName>
    <definedName name="_xlnm.Print_Area" localSheetId="52">'2.PASIVO LD y ETIQ.'!$A$1:$H$92</definedName>
    <definedName name="_xlnm.Print_Area" localSheetId="53">'3. ACTIVOS POR FTE.FINANC.'!$A$1:$AW$107</definedName>
    <definedName name="_xlnm.Print_Area" localSheetId="48">'3. CUMPLIMIENTO Artículo 40'!$A$1:$H$50</definedName>
    <definedName name="_xlnm.Print_Area" localSheetId="12">'3.EA'!$A$1:$J$84</definedName>
    <definedName name="_xlnm.Print_Area" localSheetId="37">'3.INFORME DE OBLIGACIONES-LDF3'!$A$1:$L$52</definedName>
    <definedName name="_xlnm.Print_Area" localSheetId="54">'4. PASIVOS POR FTE.FINANC.'!$A$1:$AV$82</definedName>
    <definedName name="_xlnm.Print_Area" localSheetId="39">'4.BALANCE PRESUPUESTARIO-LDF4'!$A$1:$H$105</definedName>
    <definedName name="_xlnm.Print_Area" localSheetId="13">'4.EVHP-P'!$A$1:$G$62</definedName>
    <definedName name="_xlnm.Print_Area" localSheetId="14">'5.ECSF'!$A$1:$L$89</definedName>
    <definedName name="_xlnm.Print_Area" localSheetId="55">'5.HOJA DE TRABAJO'!$A$1:$P$428</definedName>
    <definedName name="_xlnm.Print_Area" localSheetId="41">'5.INGRESOS DETALLADO-LDF5'!$A$1:$I$104</definedName>
    <definedName name="_xlnm.Print_Area" localSheetId="56">'6.ANÁLISIS ADQUISICIONES'!$A$1:$J$58</definedName>
    <definedName name="_xlnm.Print_Area" localSheetId="15">'6.EFE'!$A$1:$J$81</definedName>
    <definedName name="_xlnm.Print_Area" localSheetId="57">'7.ANÁLISIS ANTIGUEDAD SALDOS'!$A$1:$J$103</definedName>
    <definedName name="_xlnm.Print_Area" localSheetId="17">'7.EAA'!$A$1:$G$65</definedName>
    <definedName name="_xlnm.Print_Area" localSheetId="18">'8.DEUDA Y OTROS PASIVOS'!$A$1:$J$68</definedName>
    <definedName name="_xlnm.Print_Area" localSheetId="58">'8.INTEG.INGRESOS,GTOS.BENEF.'!$A$1:$K$42</definedName>
    <definedName name="_xlnm.Print_Area" localSheetId="19">'9.PASIVOS CONTINGENTES'!$A$1:$I$41</definedName>
    <definedName name="_xlnm.Print_Area" localSheetId="2">CONTENIDO!$A$1:$J$92</definedName>
    <definedName name="_xlnm.Print_Area" localSheetId="16">'CUADRO PARA FLUJO EFE'!$A$1:$O$137</definedName>
    <definedName name="_xlnm.Print_Area" localSheetId="47">'Instructivo Art. 31'!$A$2:$J$59</definedName>
    <definedName name="_xlnm.Print_Area" localSheetId="49">'Instructivo Art. 40'!$A$2:$J$54</definedName>
    <definedName name="_xlnm.Print_Area" localSheetId="45">'Instructivo Art.25'!$A$2:$J$53</definedName>
    <definedName name="_xlnm.Print_Area" localSheetId="8">'Instructivo Balanza Acumulada'!$A$2:$J$47</definedName>
    <definedName name="_xlnm.Print_Area" localSheetId="27">'Instructivo Ctas. Bancarias'!$A$2:$J$37</definedName>
    <definedName name="_xlnm.Print_Area" localSheetId="34">'Instructivo LDF - 1'!$A$2:$J$51</definedName>
    <definedName name="_xlnm.Print_Area" localSheetId="36">'Instructivo LDF - 2'!$A$2:$J$101</definedName>
    <definedName name="_xlnm.Print_Area" localSheetId="38">'Instructivo LDF - 3'!$A$2:$J$83</definedName>
    <definedName name="_xlnm.Print_Area" localSheetId="40">'Instructivo LDF - 4'!$A$2:$J$46</definedName>
    <definedName name="_xlnm.Print_Area" localSheetId="42">'Instructivo LDF - 5'!$A$2:$J$47</definedName>
    <definedName name="_xlnm.Print_Area" localSheetId="24">'Instructivo Postura Fiscal'!$A$2:$J$32</definedName>
    <definedName name="_xlnm.Print_Area" localSheetId="31">'Instructivo Rel. Patrim.'!$A$2:$J$37</definedName>
    <definedName name="_xlnm.Print_Area" localSheetId="4">LINEAMIENTOS!$A$1:$K$152</definedName>
    <definedName name="_xlnm.Print_Area" localSheetId="1">'MARCO JURÍDICO'!$A$1:$J$86</definedName>
    <definedName name="_xlnm.Print_Titles" localSheetId="26">'16.REL. CTAS.BANCARIAS'!$1:$12</definedName>
    <definedName name="_xlnm.Print_Titles" localSheetId="28">'17.REL.PATRIM.(MUEBLES)'!$1:$10</definedName>
    <definedName name="_xlnm.Print_Titles" localSheetId="29">'18.REL.PATRIM.(INMUEBLES)'!$1:$10</definedName>
    <definedName name="_xlnm.Print_Titles" localSheetId="30">'19.REL.PATRIM.(INTANGIBLES)'!$1:$10</definedName>
    <definedName name="_xlnm.Print_Titles" localSheetId="54">'4. PASIVOS POR FTE.FINANC.'!$1:$12</definedName>
    <definedName name="_xlnm.Print_Titles" localSheetId="55">'5.HOJA DE TRABAJO'!$1:$11</definedName>
    <definedName name="_xlnm.Print_Titles" localSheetId="56">'6.ANÁLISIS ADQUISICIONES'!$1:$12</definedName>
    <definedName name="_xlnm.Print_Titles" localSheetId="57">'7.ANÁLISIS ANTIGUEDAD SALDOS'!$1:$13</definedName>
    <definedName name="_xlnm.Print_Titles" localSheetId="19">'9.PASIVOS CONTINGENTES'!$1:$9</definedName>
    <definedName name="_xlnm.Print_Titles" localSheetId="7">'BALANZA ACUMULADA'!$1:$17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2" i="87" l="1"/>
  <c r="L300" i="1" l="1"/>
  <c r="L299" i="1"/>
  <c r="L298" i="1"/>
  <c r="L297" i="1"/>
  <c r="K140" i="1"/>
  <c r="L140" i="1"/>
  <c r="A38" i="64" l="1"/>
  <c r="A37" i="64"/>
  <c r="K20" i="1" l="1"/>
  <c r="AH89" i="90" l="1"/>
  <c r="AG89" i="90"/>
  <c r="AF89" i="90"/>
  <c r="AE89" i="90"/>
  <c r="D89" i="90"/>
  <c r="AH40" i="90"/>
  <c r="AG40" i="90"/>
  <c r="AF40" i="90"/>
  <c r="AE40" i="90"/>
  <c r="AB40" i="90"/>
  <c r="AA40" i="90"/>
  <c r="Z40" i="90"/>
  <c r="Y40" i="90"/>
  <c r="X40" i="90"/>
  <c r="W40" i="90"/>
  <c r="V40" i="90"/>
  <c r="U40" i="90"/>
  <c r="T40" i="90"/>
  <c r="S40" i="90"/>
  <c r="R40" i="90"/>
  <c r="Q40" i="90"/>
  <c r="P40" i="90"/>
  <c r="O40" i="90"/>
  <c r="D40" i="90"/>
  <c r="AQ67" i="91"/>
  <c r="AP67" i="91"/>
  <c r="AO67" i="91"/>
  <c r="AN67" i="91"/>
  <c r="AM67" i="91"/>
  <c r="AL67" i="91"/>
  <c r="AK67" i="91"/>
  <c r="AJ67" i="91"/>
  <c r="AI67" i="91"/>
  <c r="AH67" i="91"/>
  <c r="AG67" i="91"/>
  <c r="AF67" i="91"/>
  <c r="AE67" i="91"/>
  <c r="AD67" i="91"/>
  <c r="AC67" i="91"/>
  <c r="AA67" i="91"/>
  <c r="Z67" i="91"/>
  <c r="Y67" i="91"/>
  <c r="X67" i="91"/>
  <c r="W67" i="91"/>
  <c r="V67" i="91"/>
  <c r="U67" i="91"/>
  <c r="T67" i="91"/>
  <c r="S67" i="91"/>
  <c r="R67" i="91"/>
  <c r="Q67" i="91"/>
  <c r="P67" i="91"/>
  <c r="O67" i="91"/>
  <c r="N67" i="91"/>
  <c r="M67" i="91"/>
  <c r="L67" i="91"/>
  <c r="K67" i="91"/>
  <c r="J67" i="91"/>
  <c r="I67" i="91"/>
  <c r="H67" i="91"/>
  <c r="G67" i="91"/>
  <c r="F67" i="91"/>
  <c r="E67" i="91"/>
  <c r="D67" i="91"/>
  <c r="C67" i="91"/>
  <c r="AR65" i="91"/>
  <c r="AB65" i="91"/>
  <c r="AR64" i="91"/>
  <c r="AB64" i="91"/>
  <c r="AR63" i="91"/>
  <c r="AB63" i="91"/>
  <c r="AT63" i="91" s="1"/>
  <c r="AU62" i="91"/>
  <c r="AR61" i="91"/>
  <c r="AB61" i="91"/>
  <c r="AR60" i="91"/>
  <c r="AB60" i="91"/>
  <c r="AR59" i="91"/>
  <c r="AB59" i="91"/>
  <c r="AR58" i="91"/>
  <c r="AB58" i="91"/>
  <c r="AR57" i="91"/>
  <c r="AB57" i="91"/>
  <c r="AR56" i="91"/>
  <c r="AB56" i="91"/>
  <c r="AU55" i="91"/>
  <c r="AR54" i="91"/>
  <c r="AR53" i="91" s="1"/>
  <c r="AB54" i="91"/>
  <c r="AB53" i="91" s="1"/>
  <c r="AU53" i="91"/>
  <c r="AR52" i="91"/>
  <c r="AB52" i="91"/>
  <c r="AR51" i="91"/>
  <c r="AB51" i="91"/>
  <c r="AU50" i="91"/>
  <c r="AR49" i="91"/>
  <c r="AR48" i="91" s="1"/>
  <c r="AB49" i="91"/>
  <c r="AB48" i="91" s="1"/>
  <c r="AU48" i="91"/>
  <c r="AR47" i="91"/>
  <c r="AB47" i="91"/>
  <c r="AR46" i="91"/>
  <c r="AB46" i="91"/>
  <c r="AU45" i="91"/>
  <c r="AQ42" i="91"/>
  <c r="AP42" i="91"/>
  <c r="AP69" i="91" s="1"/>
  <c r="AO42" i="91"/>
  <c r="AN42" i="91"/>
  <c r="AN69" i="91" s="1"/>
  <c r="AM42" i="91"/>
  <c r="AM69" i="91" s="1"/>
  <c r="AL42" i="91"/>
  <c r="AK42" i="91"/>
  <c r="AK69" i="91" s="1"/>
  <c r="AJ42" i="91"/>
  <c r="AI42" i="91"/>
  <c r="AH42" i="91"/>
  <c r="AH69" i="91" s="1"/>
  <c r="AG42" i="91"/>
  <c r="AF42" i="91"/>
  <c r="AF69" i="91" s="1"/>
  <c r="AE42" i="91"/>
  <c r="AE69" i="91" s="1"/>
  <c r="AD42" i="91"/>
  <c r="AA42" i="91"/>
  <c r="Z42" i="91"/>
  <c r="Y42" i="91"/>
  <c r="X42" i="91"/>
  <c r="W42" i="91"/>
  <c r="W69" i="91" s="1"/>
  <c r="V42" i="91"/>
  <c r="V69" i="91" s="1"/>
  <c r="U42" i="91"/>
  <c r="T42" i="91"/>
  <c r="T69" i="91" s="1"/>
  <c r="S42" i="91"/>
  <c r="R42" i="91"/>
  <c r="Q42" i="91"/>
  <c r="P42" i="91"/>
  <c r="O42" i="91"/>
  <c r="O69" i="91" s="1"/>
  <c r="N42" i="91"/>
  <c r="N69" i="91" s="1"/>
  <c r="M42" i="91"/>
  <c r="L42" i="91"/>
  <c r="L69" i="91" s="1"/>
  <c r="K42" i="91"/>
  <c r="J42" i="91"/>
  <c r="I42" i="91"/>
  <c r="H42" i="91"/>
  <c r="G42" i="91"/>
  <c r="G69" i="91" s="1"/>
  <c r="F42" i="91"/>
  <c r="F69" i="91" s="1"/>
  <c r="E42" i="91"/>
  <c r="D42" i="91"/>
  <c r="D69" i="91" s="1"/>
  <c r="C42" i="91"/>
  <c r="AR40" i="91"/>
  <c r="AB40" i="91"/>
  <c r="AR39" i="91"/>
  <c r="AB39" i="91"/>
  <c r="AR38" i="91"/>
  <c r="AB38" i="91"/>
  <c r="AU37" i="91"/>
  <c r="AR36" i="91"/>
  <c r="AB36" i="91"/>
  <c r="AR35" i="91"/>
  <c r="AB35" i="91"/>
  <c r="AU34" i="91"/>
  <c r="AR33" i="91"/>
  <c r="AB33" i="91"/>
  <c r="AR32" i="91"/>
  <c r="AB32" i="91"/>
  <c r="AR31" i="91"/>
  <c r="AB31" i="91"/>
  <c r="AR30" i="91"/>
  <c r="AB30" i="91"/>
  <c r="AR29" i="91"/>
  <c r="AB29" i="91"/>
  <c r="AR28" i="91"/>
  <c r="AB28" i="91"/>
  <c r="AU27" i="91"/>
  <c r="AR26" i="91"/>
  <c r="AB26" i="91"/>
  <c r="AT26" i="91" s="1"/>
  <c r="AV26" i="91" s="1"/>
  <c r="AR25" i="91"/>
  <c r="AR24" i="91" s="1"/>
  <c r="AB25" i="91"/>
  <c r="AB24" i="91" s="1"/>
  <c r="AU24" i="91"/>
  <c r="AR23" i="91"/>
  <c r="AR22" i="91" s="1"/>
  <c r="AB23" i="91"/>
  <c r="AU22" i="91"/>
  <c r="AR21" i="91"/>
  <c r="AB21" i="91"/>
  <c r="AR20" i="91"/>
  <c r="AB20" i="91"/>
  <c r="AR19" i="91"/>
  <c r="AB19" i="91"/>
  <c r="AR18" i="91"/>
  <c r="AB18" i="91"/>
  <c r="AR17" i="91"/>
  <c r="AB17" i="91"/>
  <c r="AR16" i="91"/>
  <c r="AB16" i="91"/>
  <c r="AT16" i="91" s="1"/>
  <c r="AV16" i="91" s="1"/>
  <c r="AR15" i="91"/>
  <c r="AB15" i="91"/>
  <c r="AU14" i="91"/>
  <c r="D91" i="90"/>
  <c r="AR89" i="90"/>
  <c r="AQ89" i="90"/>
  <c r="AP89" i="90"/>
  <c r="AO89" i="90"/>
  <c r="AN89" i="90"/>
  <c r="AM89" i="90"/>
  <c r="AL89" i="90"/>
  <c r="AK89" i="90"/>
  <c r="AJ89" i="90"/>
  <c r="AI89" i="90"/>
  <c r="AB89" i="90"/>
  <c r="AA89" i="90"/>
  <c r="AA91" i="90" s="1"/>
  <c r="Z89" i="90"/>
  <c r="Z91" i="90" s="1"/>
  <c r="Y89" i="90"/>
  <c r="Y91" i="90" s="1"/>
  <c r="X89" i="90"/>
  <c r="X91" i="90" s="1"/>
  <c r="W89" i="90"/>
  <c r="W91" i="90" s="1"/>
  <c r="V89" i="90"/>
  <c r="U89" i="90"/>
  <c r="T89" i="90"/>
  <c r="S89" i="90"/>
  <c r="S91" i="90" s="1"/>
  <c r="R89" i="90"/>
  <c r="R91" i="90" s="1"/>
  <c r="Q89" i="90"/>
  <c r="Q91" i="90" s="1"/>
  <c r="P89" i="90"/>
  <c r="P91" i="90" s="1"/>
  <c r="O89" i="90"/>
  <c r="O91" i="90" s="1"/>
  <c r="N89" i="90"/>
  <c r="M89" i="90"/>
  <c r="L89" i="90"/>
  <c r="K89" i="90"/>
  <c r="J89" i="90"/>
  <c r="I89" i="90"/>
  <c r="H89" i="90"/>
  <c r="G89" i="90"/>
  <c r="F89" i="90"/>
  <c r="E89" i="90"/>
  <c r="C89" i="90"/>
  <c r="AS87" i="90"/>
  <c r="AC87" i="90"/>
  <c r="AS86" i="90"/>
  <c r="AC86" i="90"/>
  <c r="AV85" i="90"/>
  <c r="AS84" i="90"/>
  <c r="AC84" i="90"/>
  <c r="AS83" i="90"/>
  <c r="AC83" i="90"/>
  <c r="AU83" i="90" s="1"/>
  <c r="AW83" i="90" s="1"/>
  <c r="AS82" i="90"/>
  <c r="AC82" i="90"/>
  <c r="AS81" i="90"/>
  <c r="AC81" i="90"/>
  <c r="AS80" i="90"/>
  <c r="AC80" i="90"/>
  <c r="AV79" i="90"/>
  <c r="AS78" i="90"/>
  <c r="AS76" i="90" s="1"/>
  <c r="AC78" i="90"/>
  <c r="AS77" i="90"/>
  <c r="AC77" i="90"/>
  <c r="AV76" i="90"/>
  <c r="AS75" i="90"/>
  <c r="AC75" i="90"/>
  <c r="AS74" i="90"/>
  <c r="AC74" i="90"/>
  <c r="AS73" i="90"/>
  <c r="AC73" i="90"/>
  <c r="AS72" i="90"/>
  <c r="AC72" i="90"/>
  <c r="AS71" i="90"/>
  <c r="AC71" i="90"/>
  <c r="AV70" i="90"/>
  <c r="AS69" i="90"/>
  <c r="AC69" i="90"/>
  <c r="AS68" i="90"/>
  <c r="AC68" i="90"/>
  <c r="AS67" i="90"/>
  <c r="AC67" i="90"/>
  <c r="AS66" i="90"/>
  <c r="AC66" i="90"/>
  <c r="AS65" i="90"/>
  <c r="AC65" i="90"/>
  <c r="AS64" i="90"/>
  <c r="AC64" i="90"/>
  <c r="AS63" i="90"/>
  <c r="AC63" i="90"/>
  <c r="AS62" i="90"/>
  <c r="AC62" i="90"/>
  <c r="AV61" i="90"/>
  <c r="AS60" i="90"/>
  <c r="AC60" i="90"/>
  <c r="AS59" i="90"/>
  <c r="AC59" i="90"/>
  <c r="AS58" i="90"/>
  <c r="AC58" i="90"/>
  <c r="AS57" i="90"/>
  <c r="AC57" i="90"/>
  <c r="AS56" i="90"/>
  <c r="AC56" i="90"/>
  <c r="AS55" i="90"/>
  <c r="AC55" i="90"/>
  <c r="AV54" i="90"/>
  <c r="AS53" i="90"/>
  <c r="AC53" i="90"/>
  <c r="AS52" i="90"/>
  <c r="AC52" i="90"/>
  <c r="AS51" i="90"/>
  <c r="AC51" i="90"/>
  <c r="AS50" i="90"/>
  <c r="AC50" i="90"/>
  <c r="AS49" i="90"/>
  <c r="AC49" i="90"/>
  <c r="AV48" i="90"/>
  <c r="AS47" i="90"/>
  <c r="AC47" i="90"/>
  <c r="AS46" i="90"/>
  <c r="AC46" i="90"/>
  <c r="AS45" i="90"/>
  <c r="AC45" i="90"/>
  <c r="AS44" i="90"/>
  <c r="AC44" i="90"/>
  <c r="AV43" i="90"/>
  <c r="AR40" i="90"/>
  <c r="AQ40" i="90"/>
  <c r="AP40" i="90"/>
  <c r="AO40" i="90"/>
  <c r="AN40" i="90"/>
  <c r="AM40" i="90"/>
  <c r="AL40" i="90"/>
  <c r="AK40" i="90"/>
  <c r="AJ40" i="90"/>
  <c r="AI40" i="90"/>
  <c r="N40" i="90"/>
  <c r="M40" i="90"/>
  <c r="L40" i="90"/>
  <c r="K40" i="90"/>
  <c r="J40" i="90"/>
  <c r="I40" i="90"/>
  <c r="H40" i="90"/>
  <c r="G40" i="90"/>
  <c r="F40" i="90"/>
  <c r="E40" i="90"/>
  <c r="C40" i="90"/>
  <c r="AS38" i="90"/>
  <c r="AS37" i="90" s="1"/>
  <c r="AC38" i="90"/>
  <c r="AC37" i="90" s="1"/>
  <c r="AV37" i="90"/>
  <c r="AS36" i="90"/>
  <c r="AS35" i="90" s="1"/>
  <c r="AC36" i="90"/>
  <c r="AV35" i="90"/>
  <c r="AS34" i="90"/>
  <c r="AC34" i="90"/>
  <c r="AS33" i="90"/>
  <c r="AC33" i="90"/>
  <c r="AU33" i="90" s="1"/>
  <c r="AW33" i="90" s="1"/>
  <c r="AS32" i="90"/>
  <c r="AC32" i="90"/>
  <c r="AS31" i="90"/>
  <c r="AC31" i="90"/>
  <c r="AV30" i="90"/>
  <c r="AS29" i="90"/>
  <c r="AC29" i="90"/>
  <c r="AS28" i="90"/>
  <c r="AC28" i="90"/>
  <c r="AS27" i="90"/>
  <c r="AC27" i="90"/>
  <c r="AS26" i="90"/>
  <c r="AC26" i="90"/>
  <c r="AS25" i="90"/>
  <c r="AC25" i="90"/>
  <c r="AS24" i="90"/>
  <c r="AC24" i="90"/>
  <c r="AS23" i="90"/>
  <c r="AC23" i="90"/>
  <c r="AV22" i="90"/>
  <c r="AS21" i="90"/>
  <c r="AC21" i="90"/>
  <c r="AS20" i="90"/>
  <c r="AC20" i="90"/>
  <c r="AU20" i="90" s="1"/>
  <c r="AW20" i="90" s="1"/>
  <c r="AS19" i="90"/>
  <c r="AC19" i="90"/>
  <c r="AS18" i="90"/>
  <c r="AC18" i="90"/>
  <c r="AS17" i="90"/>
  <c r="AC17" i="90"/>
  <c r="AS16" i="90"/>
  <c r="AC16" i="90"/>
  <c r="AU16" i="90" s="1"/>
  <c r="AW16" i="90" s="1"/>
  <c r="AS15" i="90"/>
  <c r="AC15" i="90"/>
  <c r="AV14" i="90"/>
  <c r="H72" i="89"/>
  <c r="H70" i="89"/>
  <c r="H69" i="89"/>
  <c r="H68" i="89"/>
  <c r="H67" i="89"/>
  <c r="H66" i="89"/>
  <c r="G65" i="89"/>
  <c r="F65" i="89"/>
  <c r="H64" i="89"/>
  <c r="H63" i="89"/>
  <c r="H61" i="89"/>
  <c r="H60" i="89"/>
  <c r="H59" i="89"/>
  <c r="G58" i="89"/>
  <c r="F58" i="89"/>
  <c r="H57" i="89"/>
  <c r="H56" i="89"/>
  <c r="G55" i="89"/>
  <c r="F55" i="89"/>
  <c r="H54" i="89"/>
  <c r="H53" i="89"/>
  <c r="H52" i="89" s="1"/>
  <c r="G52" i="89"/>
  <c r="F52" i="89"/>
  <c r="H51" i="89"/>
  <c r="H50" i="89" s="1"/>
  <c r="G50" i="89"/>
  <c r="F50" i="89"/>
  <c r="H49" i="89"/>
  <c r="H48" i="89"/>
  <c r="H47" i="89"/>
  <c r="G47" i="89"/>
  <c r="F47" i="89"/>
  <c r="H46" i="89"/>
  <c r="H45" i="89"/>
  <c r="H43" i="89"/>
  <c r="H42" i="89"/>
  <c r="H40" i="89"/>
  <c r="G39" i="89"/>
  <c r="F39" i="89"/>
  <c r="H37" i="89"/>
  <c r="H36" i="89" s="1"/>
  <c r="G36" i="89"/>
  <c r="F36" i="89"/>
  <c r="H34" i="89"/>
  <c r="H30" i="89"/>
  <c r="G29" i="89"/>
  <c r="F29" i="89"/>
  <c r="H28" i="89"/>
  <c r="H27" i="89"/>
  <c r="G26" i="89"/>
  <c r="F26" i="89"/>
  <c r="H25" i="89"/>
  <c r="H24" i="89"/>
  <c r="G23" i="89"/>
  <c r="F23" i="89"/>
  <c r="H22" i="89"/>
  <c r="H21" i="89" s="1"/>
  <c r="G21" i="89"/>
  <c r="F21" i="89"/>
  <c r="H20" i="89"/>
  <c r="H19" i="89"/>
  <c r="H18" i="89"/>
  <c r="H17" i="89"/>
  <c r="H16" i="89"/>
  <c r="H15" i="89"/>
  <c r="H14" i="89"/>
  <c r="G13" i="89"/>
  <c r="F13" i="89"/>
  <c r="H103" i="88"/>
  <c r="H101" i="88"/>
  <c r="H100" i="88"/>
  <c r="H99" i="88"/>
  <c r="G98" i="88"/>
  <c r="F98" i="88"/>
  <c r="H97" i="88"/>
  <c r="H96" i="88"/>
  <c r="G95" i="88"/>
  <c r="F95" i="88"/>
  <c r="H94" i="88"/>
  <c r="H93" i="88"/>
  <c r="H92" i="88"/>
  <c r="H91" i="88"/>
  <c r="H90" i="88"/>
  <c r="H89" i="88"/>
  <c r="G88" i="88"/>
  <c r="F88" i="88"/>
  <c r="H87" i="88"/>
  <c r="H86" i="88"/>
  <c r="H85" i="88"/>
  <c r="H84" i="88"/>
  <c r="G83" i="88"/>
  <c r="F83" i="88"/>
  <c r="H82" i="88"/>
  <c r="H81" i="88"/>
  <c r="H80" i="88"/>
  <c r="H79" i="88"/>
  <c r="H78" i="88"/>
  <c r="G77" i="88"/>
  <c r="F77" i="88"/>
  <c r="H76" i="88"/>
  <c r="H75" i="88"/>
  <c r="H74" i="88"/>
  <c r="H73" i="88"/>
  <c r="H72" i="88"/>
  <c r="H71" i="88"/>
  <c r="H70" i="88"/>
  <c r="H69" i="88"/>
  <c r="G68" i="88"/>
  <c r="F68" i="88"/>
  <c r="H67" i="88"/>
  <c r="H66" i="88"/>
  <c r="H65" i="88"/>
  <c r="H64" i="88"/>
  <c r="H63" i="88"/>
  <c r="H62" i="88"/>
  <c r="G61" i="88"/>
  <c r="F61" i="88"/>
  <c r="H60" i="88"/>
  <c r="H59" i="88"/>
  <c r="H58" i="88"/>
  <c r="H57" i="88"/>
  <c r="H56" i="88"/>
  <c r="G55" i="88"/>
  <c r="F55" i="88"/>
  <c r="H54" i="88"/>
  <c r="H53" i="88"/>
  <c r="H52" i="88"/>
  <c r="H51" i="88"/>
  <c r="G50" i="88"/>
  <c r="F50" i="88"/>
  <c r="H49" i="88"/>
  <c r="H48" i="88"/>
  <c r="H46" i="88"/>
  <c r="H45" i="88"/>
  <c r="H44" i="88"/>
  <c r="G43" i="88"/>
  <c r="F43" i="88"/>
  <c r="H42" i="88"/>
  <c r="H41" i="88" s="1"/>
  <c r="G41" i="88"/>
  <c r="F41" i="88"/>
  <c r="H40" i="88"/>
  <c r="H39" i="88" s="1"/>
  <c r="G39" i="88"/>
  <c r="F39" i="88"/>
  <c r="H38" i="88"/>
  <c r="H37" i="88"/>
  <c r="H36" i="88"/>
  <c r="G35" i="88"/>
  <c r="F35" i="88"/>
  <c r="H34" i="88"/>
  <c r="H33" i="88"/>
  <c r="H32" i="88"/>
  <c r="H31" i="88"/>
  <c r="H30" i="88"/>
  <c r="G29" i="88"/>
  <c r="F29" i="88"/>
  <c r="H28" i="88"/>
  <c r="H27" i="88"/>
  <c r="H26" i="88"/>
  <c r="H25" i="88"/>
  <c r="H24" i="88"/>
  <c r="H23" i="88"/>
  <c r="H22" i="88"/>
  <c r="G21" i="88"/>
  <c r="F21" i="88"/>
  <c r="H20" i="88"/>
  <c r="H19" i="88"/>
  <c r="H18" i="88"/>
  <c r="H17" i="88"/>
  <c r="H16" i="88"/>
  <c r="H15" i="88"/>
  <c r="H14" i="88"/>
  <c r="G13" i="88"/>
  <c r="F13" i="88"/>
  <c r="AU25" i="90" l="1"/>
  <c r="AW25" i="90" s="1"/>
  <c r="AU29" i="90"/>
  <c r="AW29" i="90" s="1"/>
  <c r="T91" i="90"/>
  <c r="AB91" i="90"/>
  <c r="AG69" i="91"/>
  <c r="AO69" i="91"/>
  <c r="AR62" i="91"/>
  <c r="U91" i="90"/>
  <c r="H69" i="91"/>
  <c r="P69" i="91"/>
  <c r="X69" i="91"/>
  <c r="AU36" i="90"/>
  <c r="AU77" i="90"/>
  <c r="AT56" i="91"/>
  <c r="AV56" i="91" s="1"/>
  <c r="AR55" i="91"/>
  <c r="AT29" i="91"/>
  <c r="AV29" i="91" s="1"/>
  <c r="AT65" i="91"/>
  <c r="AV65" i="91" s="1"/>
  <c r="H95" i="88"/>
  <c r="I69" i="91"/>
  <c r="Q69" i="91"/>
  <c r="Y69" i="91"/>
  <c r="AI69" i="91"/>
  <c r="AQ69" i="91"/>
  <c r="AB34" i="91"/>
  <c r="AR37" i="91"/>
  <c r="J69" i="91"/>
  <c r="R69" i="91"/>
  <c r="Z69" i="91"/>
  <c r="F102" i="88"/>
  <c r="AU15" i="90"/>
  <c r="AW15" i="90" s="1"/>
  <c r="AU19" i="90"/>
  <c r="AW19" i="90" s="1"/>
  <c r="AU32" i="90"/>
  <c r="AW32" i="90" s="1"/>
  <c r="AR27" i="91"/>
  <c r="AR45" i="91"/>
  <c r="AR50" i="91"/>
  <c r="AT64" i="91"/>
  <c r="AV64" i="91" s="1"/>
  <c r="AT38" i="91"/>
  <c r="H23" i="89"/>
  <c r="H29" i="89"/>
  <c r="AU17" i="90"/>
  <c r="AW17" i="90" s="1"/>
  <c r="AU21" i="90"/>
  <c r="AW21" i="90" s="1"/>
  <c r="H65" i="89"/>
  <c r="AU24" i="90"/>
  <c r="AW24" i="90" s="1"/>
  <c r="AU28" i="90"/>
  <c r="AW28" i="90" s="1"/>
  <c r="AT28" i="91"/>
  <c r="C69" i="91"/>
  <c r="K69" i="91"/>
  <c r="S69" i="91"/>
  <c r="AA69" i="91"/>
  <c r="E69" i="91"/>
  <c r="M69" i="91"/>
  <c r="U69" i="91"/>
  <c r="AT51" i="91"/>
  <c r="AS79" i="90"/>
  <c r="AC48" i="90"/>
  <c r="AT25" i="91"/>
  <c r="AT24" i="91" s="1"/>
  <c r="AR14" i="91"/>
  <c r="AS30" i="90"/>
  <c r="AU80" i="90"/>
  <c r="AW80" i="90" s="1"/>
  <c r="AU84" i="90"/>
  <c r="AW84" i="90" s="1"/>
  <c r="AT17" i="91"/>
  <c r="AV17" i="91" s="1"/>
  <c r="AT21" i="91"/>
  <c r="AV21" i="91" s="1"/>
  <c r="AT30" i="91"/>
  <c r="AV30" i="91" s="1"/>
  <c r="AT39" i="91"/>
  <c r="AV39" i="91" s="1"/>
  <c r="AT52" i="91"/>
  <c r="AV52" i="91" s="1"/>
  <c r="AS22" i="90"/>
  <c r="AC30" i="90"/>
  <c r="AC35" i="90"/>
  <c r="H55" i="89"/>
  <c r="AV40" i="90"/>
  <c r="AS14" i="90"/>
  <c r="AU27" i="90"/>
  <c r="AW27" i="90" s="1"/>
  <c r="AU81" i="90"/>
  <c r="AW81" i="90" s="1"/>
  <c r="AT18" i="91"/>
  <c r="AV18" i="91" s="1"/>
  <c r="AT40" i="91"/>
  <c r="AV40" i="91" s="1"/>
  <c r="AC54" i="90"/>
  <c r="V91" i="90"/>
  <c r="AD69" i="91"/>
  <c r="AL69" i="91"/>
  <c r="H98" i="88"/>
  <c r="AS70" i="90"/>
  <c r="G44" i="89"/>
  <c r="AC85" i="90"/>
  <c r="AU42" i="91"/>
  <c r="H21" i="88"/>
  <c r="H55" i="88"/>
  <c r="AU18" i="90"/>
  <c r="AW18" i="90" s="1"/>
  <c r="AU26" i="90"/>
  <c r="AW26" i="90" s="1"/>
  <c r="AU34" i="90"/>
  <c r="AW34" i="90" s="1"/>
  <c r="AU78" i="90"/>
  <c r="AW78" i="90" s="1"/>
  <c r="AU82" i="90"/>
  <c r="AW82" i="90" s="1"/>
  <c r="AT15" i="91"/>
  <c r="AT19" i="91"/>
  <c r="AV19" i="91" s="1"/>
  <c r="AT23" i="91"/>
  <c r="AT22" i="91" s="1"/>
  <c r="AR34" i="91"/>
  <c r="AJ69" i="91"/>
  <c r="AB14" i="91"/>
  <c r="H88" i="88"/>
  <c r="AV89" i="90"/>
  <c r="AS43" i="90"/>
  <c r="AS61" i="90"/>
  <c r="H68" i="88"/>
  <c r="AU44" i="90"/>
  <c r="AW44" i="90" s="1"/>
  <c r="AU46" i="90"/>
  <c r="AW46" i="90" s="1"/>
  <c r="AT46" i="91"/>
  <c r="AB55" i="91"/>
  <c r="H77" i="88"/>
  <c r="AC43" i="90"/>
  <c r="AU45" i="90"/>
  <c r="AU47" i="90"/>
  <c r="AW47" i="90" s="1"/>
  <c r="AS48" i="90"/>
  <c r="AS54" i="90"/>
  <c r="AC61" i="90"/>
  <c r="AS85" i="90"/>
  <c r="AT47" i="91"/>
  <c r="AV47" i="91" s="1"/>
  <c r="H13" i="89"/>
  <c r="H13" i="88"/>
  <c r="G47" i="88"/>
  <c r="H29" i="88"/>
  <c r="H43" i="88"/>
  <c r="G102" i="88"/>
  <c r="H61" i="88"/>
  <c r="H83" i="88"/>
  <c r="F44" i="89"/>
  <c r="H26" i="89"/>
  <c r="H39" i="89"/>
  <c r="G71" i="89"/>
  <c r="H58" i="89"/>
  <c r="AU50" i="90"/>
  <c r="AW50" i="90" s="1"/>
  <c r="AU51" i="90"/>
  <c r="AW51" i="90" s="1"/>
  <c r="AU52" i="90"/>
  <c r="AW52" i="90" s="1"/>
  <c r="AU53" i="90"/>
  <c r="AW53" i="90" s="1"/>
  <c r="AU55" i="90"/>
  <c r="AW55" i="90" s="1"/>
  <c r="AU56" i="90"/>
  <c r="AW56" i="90" s="1"/>
  <c r="AU57" i="90"/>
  <c r="AW57" i="90" s="1"/>
  <c r="AU58" i="90"/>
  <c r="AW58" i="90" s="1"/>
  <c r="AU60" i="90"/>
  <c r="AW60" i="90" s="1"/>
  <c r="AU63" i="90"/>
  <c r="AW63" i="90" s="1"/>
  <c r="AU64" i="90"/>
  <c r="AW64" i="90" s="1"/>
  <c r="AU65" i="90"/>
  <c r="AW65" i="90" s="1"/>
  <c r="AU66" i="90"/>
  <c r="AW66" i="90" s="1"/>
  <c r="AU67" i="90"/>
  <c r="AW67" i="90" s="1"/>
  <c r="AU68" i="90"/>
  <c r="AW68" i="90" s="1"/>
  <c r="AU69" i="90"/>
  <c r="AW69" i="90" s="1"/>
  <c r="AU71" i="90"/>
  <c r="AW71" i="90" s="1"/>
  <c r="AU72" i="90"/>
  <c r="AW72" i="90" s="1"/>
  <c r="AU73" i="90"/>
  <c r="AW73" i="90" s="1"/>
  <c r="AU74" i="90"/>
  <c r="AW74" i="90" s="1"/>
  <c r="AU75" i="90"/>
  <c r="AW75" i="90" s="1"/>
  <c r="AC76" i="90"/>
  <c r="AU86" i="90"/>
  <c r="AW86" i="90" s="1"/>
  <c r="AU87" i="90"/>
  <c r="AW87" i="90" s="1"/>
  <c r="AT31" i="91"/>
  <c r="AV31" i="91" s="1"/>
  <c r="AT32" i="91"/>
  <c r="AV32" i="91" s="1"/>
  <c r="AT33" i="91"/>
  <c r="AV33" i="91" s="1"/>
  <c r="AT35" i="91"/>
  <c r="AT36" i="91"/>
  <c r="AV36" i="91" s="1"/>
  <c r="AB37" i="91"/>
  <c r="AB45" i="91"/>
  <c r="AT49" i="91"/>
  <c r="AV49" i="91" s="1"/>
  <c r="AV48" i="91" s="1"/>
  <c r="AB50" i="91"/>
  <c r="AT54" i="91"/>
  <c r="AV54" i="91" s="1"/>
  <c r="AV53" i="91" s="1"/>
  <c r="AE91" i="90"/>
  <c r="AG91" i="90"/>
  <c r="H50" i="88"/>
  <c r="AI91" i="90"/>
  <c r="AK91" i="90"/>
  <c r="AM91" i="90"/>
  <c r="AT57" i="91"/>
  <c r="AV57" i="91" s="1"/>
  <c r="AT58" i="91"/>
  <c r="AV58" i="91" s="1"/>
  <c r="AT59" i="91"/>
  <c r="AV59" i="91" s="1"/>
  <c r="AT60" i="91"/>
  <c r="AV60" i="91" s="1"/>
  <c r="AT61" i="91"/>
  <c r="AV61" i="91" s="1"/>
  <c r="AB62" i="91"/>
  <c r="AF91" i="90"/>
  <c r="AH91" i="90"/>
  <c r="AU67" i="91"/>
  <c r="AU69" i="91" s="1"/>
  <c r="AT20" i="91"/>
  <c r="AV20" i="91" s="1"/>
  <c r="AU59" i="90"/>
  <c r="AW59" i="90" s="1"/>
  <c r="AC70" i="90"/>
  <c r="AC22" i="90"/>
  <c r="E91" i="90"/>
  <c r="G91" i="90"/>
  <c r="I91" i="90"/>
  <c r="K91" i="90"/>
  <c r="M91" i="90"/>
  <c r="C91" i="90"/>
  <c r="F91" i="90"/>
  <c r="H91" i="90"/>
  <c r="J91" i="90"/>
  <c r="L91" i="90"/>
  <c r="N91" i="90"/>
  <c r="F71" i="89"/>
  <c r="H35" i="88"/>
  <c r="F47" i="88"/>
  <c r="F104" i="88" s="1"/>
  <c r="AC14" i="90"/>
  <c r="AU23" i="90"/>
  <c r="AW45" i="90"/>
  <c r="AW77" i="90"/>
  <c r="AW36" i="90"/>
  <c r="AW35" i="90" s="1"/>
  <c r="AU35" i="90"/>
  <c r="AU31" i="90"/>
  <c r="AU38" i="90"/>
  <c r="AU49" i="90"/>
  <c r="AU62" i="90"/>
  <c r="AC79" i="90"/>
  <c r="AO91" i="90"/>
  <c r="AQ91" i="90"/>
  <c r="AV15" i="91"/>
  <c r="AV25" i="91"/>
  <c r="AV24" i="91" s="1"/>
  <c r="AV28" i="91"/>
  <c r="AV35" i="91"/>
  <c r="AV34" i="91" s="1"/>
  <c r="AT48" i="91"/>
  <c r="AV63" i="91"/>
  <c r="AV62" i="91" s="1"/>
  <c r="AT62" i="91"/>
  <c r="AJ91" i="90"/>
  <c r="AL91" i="90"/>
  <c r="AN91" i="90"/>
  <c r="AP91" i="90"/>
  <c r="AR91" i="90"/>
  <c r="AV38" i="91"/>
  <c r="AV46" i="91"/>
  <c r="AT45" i="91"/>
  <c r="AV51" i="91"/>
  <c r="AB22" i="91"/>
  <c r="AB27" i="91"/>
  <c r="AT34" i="91" l="1"/>
  <c r="AT37" i="91"/>
  <c r="AV45" i="91"/>
  <c r="AV23" i="91"/>
  <c r="AV22" i="91" s="1"/>
  <c r="AV91" i="90"/>
  <c r="AW79" i="90"/>
  <c r="G73" i="89"/>
  <c r="H71" i="89"/>
  <c r="AR67" i="91"/>
  <c r="AR69" i="91" s="1"/>
  <c r="AR42" i="91"/>
  <c r="G104" i="88"/>
  <c r="AS40" i="90"/>
  <c r="AU14" i="90"/>
  <c r="AV37" i="91"/>
  <c r="AV55" i="91"/>
  <c r="AW14" i="90"/>
  <c r="AT55" i="91"/>
  <c r="AU85" i="90"/>
  <c r="AW76" i="90"/>
  <c r="AT50" i="91"/>
  <c r="AW70" i="90"/>
  <c r="AW54" i="90"/>
  <c r="AW85" i="90"/>
  <c r="AV50" i="91"/>
  <c r="AV27" i="91"/>
  <c r="AC89" i="90"/>
  <c r="AU43" i="90"/>
  <c r="AU54" i="90"/>
  <c r="AW43" i="90"/>
  <c r="H102" i="88"/>
  <c r="AS89" i="90"/>
  <c r="AS91" i="90" s="1"/>
  <c r="AU79" i="90"/>
  <c r="AC40" i="90"/>
  <c r="AT53" i="91"/>
  <c r="AT27" i="91"/>
  <c r="AU70" i="90"/>
  <c r="AU76" i="90"/>
  <c r="AB42" i="91"/>
  <c r="H47" i="88"/>
  <c r="F73" i="89"/>
  <c r="H44" i="89"/>
  <c r="AV14" i="91"/>
  <c r="AT14" i="91"/>
  <c r="AB67" i="91"/>
  <c r="AW49" i="90"/>
  <c r="AW48" i="90" s="1"/>
  <c r="AU48" i="90"/>
  <c r="AW31" i="90"/>
  <c r="AW30" i="90" s="1"/>
  <c r="AU30" i="90"/>
  <c r="AU22" i="90"/>
  <c r="AW23" i="90"/>
  <c r="AW22" i="90" s="1"/>
  <c r="AW62" i="90"/>
  <c r="AW61" i="90" s="1"/>
  <c r="AU61" i="90"/>
  <c r="AW38" i="90"/>
  <c r="AW37" i="90" s="1"/>
  <c r="AU37" i="90"/>
  <c r="AT42" i="91" l="1"/>
  <c r="AT69" i="91" s="1"/>
  <c r="H73" i="89"/>
  <c r="AC91" i="90"/>
  <c r="AT67" i="91"/>
  <c r="H104" i="88"/>
  <c r="AV67" i="91"/>
  <c r="AV42" i="91"/>
  <c r="AU89" i="90"/>
  <c r="AU40" i="90"/>
  <c r="AB69" i="91"/>
  <c r="AW89" i="90"/>
  <c r="AW40" i="90"/>
  <c r="AU91" i="90" l="1"/>
  <c r="AV69" i="91"/>
  <c r="AW91" i="90"/>
  <c r="F37" i="26" l="1"/>
  <c r="E37" i="26"/>
  <c r="C37" i="26"/>
  <c r="G37" i="26" l="1"/>
  <c r="K37" i="26" s="1"/>
  <c r="O37" i="26" s="1"/>
  <c r="E28" i="16"/>
  <c r="D28" i="16"/>
  <c r="D44" i="15"/>
  <c r="D44" i="44"/>
  <c r="F403" i="26" l="1"/>
  <c r="F414" i="26"/>
  <c r="E406" i="26"/>
  <c r="F406" i="26"/>
  <c r="E411" i="26"/>
  <c r="F411" i="26"/>
  <c r="E414" i="26"/>
  <c r="E415" i="26"/>
  <c r="F415" i="26"/>
  <c r="E416" i="26"/>
  <c r="F416" i="26"/>
  <c r="E417" i="26"/>
  <c r="F417" i="26"/>
  <c r="E418" i="26"/>
  <c r="F418" i="26"/>
  <c r="E34" i="16"/>
  <c r="D34" i="16"/>
  <c r="D55" i="15"/>
  <c r="L291" i="1"/>
  <c r="H414" i="26" l="1"/>
  <c r="I414" i="26" s="1"/>
  <c r="J412" i="26" s="1"/>
  <c r="L66" i="15" l="1"/>
  <c r="L65" i="15"/>
  <c r="L64" i="15" s="1"/>
  <c r="L30" i="15"/>
  <c r="L29" i="15"/>
  <c r="F91" i="26"/>
  <c r="E91" i="26"/>
  <c r="D91" i="26"/>
  <c r="I26" i="44"/>
  <c r="I27" i="44"/>
  <c r="L198" i="1"/>
  <c r="E184" i="26"/>
  <c r="F184" i="26"/>
  <c r="F170" i="26"/>
  <c r="E170" i="26"/>
  <c r="L184" i="1"/>
  <c r="F165" i="26"/>
  <c r="E165" i="26"/>
  <c r="L179" i="1"/>
  <c r="F163" i="26"/>
  <c r="E163" i="26"/>
  <c r="L177" i="1"/>
  <c r="F144" i="26"/>
  <c r="E144" i="26"/>
  <c r="F140" i="26"/>
  <c r="E140" i="26"/>
  <c r="L158" i="1"/>
  <c r="L154" i="1"/>
  <c r="F108" i="26"/>
  <c r="E108" i="26"/>
  <c r="D108" i="26"/>
  <c r="I65" i="5"/>
  <c r="I57" i="44"/>
  <c r="I85" i="44"/>
  <c r="I84" i="44" s="1"/>
  <c r="I83" i="44"/>
  <c r="I82" i="44" s="1"/>
  <c r="I81" i="44"/>
  <c r="I80" i="44" s="1"/>
  <c r="I70" i="44"/>
  <c r="I69" i="44"/>
  <c r="I68" i="44"/>
  <c r="I67" i="44"/>
  <c r="I65" i="44"/>
  <c r="I64" i="44"/>
  <c r="I63" i="44"/>
  <c r="I62" i="44"/>
  <c r="I61" i="44"/>
  <c r="I60" i="44"/>
  <c r="L125" i="1"/>
  <c r="J65" i="15" s="1"/>
  <c r="H184" i="26" l="1"/>
  <c r="L184" i="26" s="1"/>
  <c r="M184" i="26" s="1"/>
  <c r="I25" i="44"/>
  <c r="I15" i="7" s="1"/>
  <c r="F44" i="10" s="1"/>
  <c r="I66" i="44"/>
  <c r="M65" i="15"/>
  <c r="N65" i="15" s="1"/>
  <c r="H91" i="26"/>
  <c r="L91" i="26" s="1"/>
  <c r="P91" i="26" s="1"/>
  <c r="L28" i="15"/>
  <c r="H170" i="26"/>
  <c r="L170" i="26" s="1"/>
  <c r="M170" i="26" s="1"/>
  <c r="N288" i="26" s="1"/>
  <c r="H165" i="26"/>
  <c r="L165" i="26" s="1"/>
  <c r="M165" i="26" s="1"/>
  <c r="N283" i="26" s="1"/>
  <c r="I78" i="44"/>
  <c r="H163" i="26"/>
  <c r="L163" i="26" s="1"/>
  <c r="M163" i="26" s="1"/>
  <c r="N281" i="26" s="1"/>
  <c r="H108" i="26"/>
  <c r="L108" i="26" s="1"/>
  <c r="P108" i="26" s="1"/>
  <c r="H140" i="26"/>
  <c r="L140" i="26" s="1"/>
  <c r="M140" i="26" s="1"/>
  <c r="N258" i="26" s="1"/>
  <c r="I59" i="44"/>
  <c r="H144" i="26"/>
  <c r="L144" i="26" s="1"/>
  <c r="M144" i="26" s="1"/>
  <c r="N262" i="26" s="1"/>
  <c r="G57" i="44"/>
  <c r="L17" i="49"/>
  <c r="L16" i="49"/>
  <c r="L36" i="49"/>
  <c r="L35" i="49"/>
  <c r="O65" i="15" l="1"/>
  <c r="L24" i="46"/>
  <c r="L25" i="46"/>
  <c r="L26" i="46"/>
  <c r="L23" i="46"/>
  <c r="L17" i="46"/>
  <c r="L18" i="46"/>
  <c r="L19" i="46"/>
  <c r="L16" i="46"/>
  <c r="J44" i="49" l="1"/>
  <c r="L44" i="49" s="1"/>
  <c r="J32" i="49"/>
  <c r="L32" i="49" s="1"/>
  <c r="F38" i="26" l="1"/>
  <c r="E38" i="26"/>
  <c r="C38" i="26"/>
  <c r="D59" i="5"/>
  <c r="D32" i="16"/>
  <c r="E32" i="16"/>
  <c r="D50" i="15"/>
  <c r="D51" i="44"/>
  <c r="K49" i="1"/>
  <c r="B50" i="15" s="1"/>
  <c r="E50" i="15" l="1"/>
  <c r="G50" i="15" s="1"/>
  <c r="G38" i="26"/>
  <c r="K38" i="26" s="1"/>
  <c r="O38" i="26" s="1"/>
  <c r="B51" i="44"/>
  <c r="F50" i="15" l="1"/>
  <c r="F174" i="26"/>
  <c r="E174" i="26"/>
  <c r="F171" i="26"/>
  <c r="E171" i="26"/>
  <c r="E158" i="26"/>
  <c r="F158" i="26"/>
  <c r="F113" i="26"/>
  <c r="E113" i="26"/>
  <c r="D113" i="26"/>
  <c r="D114" i="26"/>
  <c r="E114" i="26"/>
  <c r="F114" i="26"/>
  <c r="F109" i="26"/>
  <c r="E109" i="26"/>
  <c r="D109" i="26"/>
  <c r="F78" i="26"/>
  <c r="E78" i="26"/>
  <c r="C78" i="26"/>
  <c r="F76" i="26"/>
  <c r="E76" i="26"/>
  <c r="D76" i="26"/>
  <c r="D73" i="5"/>
  <c r="D69" i="5"/>
  <c r="D75" i="5"/>
  <c r="E49" i="16"/>
  <c r="D49" i="16"/>
  <c r="E46" i="16"/>
  <c r="D46" i="16"/>
  <c r="K81" i="15"/>
  <c r="L72" i="15"/>
  <c r="C98" i="15"/>
  <c r="D99" i="15"/>
  <c r="D95" i="15"/>
  <c r="I58" i="44"/>
  <c r="I56" i="44" s="1"/>
  <c r="H158" i="26" l="1"/>
  <c r="L158" i="26" s="1"/>
  <c r="M158" i="26" s="1"/>
  <c r="N276" i="26" s="1"/>
  <c r="H171" i="26"/>
  <c r="L171" i="26" s="1"/>
  <c r="M171" i="26" s="1"/>
  <c r="N289" i="26" s="1"/>
  <c r="H174" i="26"/>
  <c r="L174" i="26" s="1"/>
  <c r="M174" i="26" s="1"/>
  <c r="N292" i="26" s="1"/>
  <c r="H114" i="26"/>
  <c r="L114" i="26" s="1"/>
  <c r="P114" i="26" s="1"/>
  <c r="H113" i="26"/>
  <c r="L113" i="26" s="1"/>
  <c r="P113" i="26" s="1"/>
  <c r="H109" i="26"/>
  <c r="L109" i="26" s="1"/>
  <c r="P109" i="26" s="1"/>
  <c r="G78" i="26"/>
  <c r="K78" i="26" s="1"/>
  <c r="O78" i="26" s="1"/>
  <c r="H76" i="26"/>
  <c r="L76" i="26" s="1"/>
  <c r="P76" i="26" s="1"/>
  <c r="D100" i="44"/>
  <c r="D96" i="44"/>
  <c r="L188" i="1"/>
  <c r="L172" i="1"/>
  <c r="L130" i="1"/>
  <c r="G63" i="44" s="1"/>
  <c r="L126" i="1"/>
  <c r="K89" i="1"/>
  <c r="L87" i="1"/>
  <c r="G65" i="5" l="1"/>
  <c r="J66" i="15"/>
  <c r="I27" i="7"/>
  <c r="F54" i="10" s="1"/>
  <c r="B100" i="44"/>
  <c r="B99" i="15"/>
  <c r="B96" i="44"/>
  <c r="B95" i="15"/>
  <c r="J72" i="15"/>
  <c r="M72" i="15" s="1"/>
  <c r="G58" i="44"/>
  <c r="G56" i="44" s="1"/>
  <c r="L185" i="1"/>
  <c r="M66" i="15" l="1"/>
  <c r="J64" i="15"/>
  <c r="G27" i="7"/>
  <c r="G54" i="10" s="1"/>
  <c r="I54" i="10" s="1"/>
  <c r="E99" i="15"/>
  <c r="E95" i="15"/>
  <c r="O72" i="15"/>
  <c r="N72" i="15"/>
  <c r="F17" i="9"/>
  <c r="N66" i="15" l="1"/>
  <c r="N64" i="15" s="1"/>
  <c r="O66" i="15"/>
  <c r="O64" i="15" s="1"/>
  <c r="M64" i="15"/>
  <c r="K54" i="10"/>
  <c r="G99" i="15"/>
  <c r="F99" i="15"/>
  <c r="F95" i="15"/>
  <c r="G95" i="15"/>
  <c r="L114" i="15"/>
  <c r="L119" i="15"/>
  <c r="L118" i="15"/>
  <c r="F240" i="26"/>
  <c r="E240" i="26"/>
  <c r="F239" i="26"/>
  <c r="E239" i="26"/>
  <c r="F231" i="26"/>
  <c r="E231" i="26"/>
  <c r="F230" i="26"/>
  <c r="E230" i="26"/>
  <c r="F229" i="26"/>
  <c r="E229" i="26"/>
  <c r="F228" i="26"/>
  <c r="E228" i="26"/>
  <c r="F227" i="26"/>
  <c r="E227" i="26"/>
  <c r="F226" i="26"/>
  <c r="E226" i="26"/>
  <c r="F225" i="26"/>
  <c r="E225" i="26"/>
  <c r="F224" i="26"/>
  <c r="E224" i="26"/>
  <c r="F182" i="26"/>
  <c r="E182" i="26"/>
  <c r="F181" i="26"/>
  <c r="E181" i="26"/>
  <c r="F180" i="26"/>
  <c r="E180" i="26"/>
  <c r="F179" i="26"/>
  <c r="E179" i="26"/>
  <c r="F178" i="26"/>
  <c r="E178" i="26"/>
  <c r="F177" i="26"/>
  <c r="E177" i="26"/>
  <c r="F138" i="26"/>
  <c r="E138" i="26"/>
  <c r="D138" i="26"/>
  <c r="F137" i="26"/>
  <c r="E137" i="26"/>
  <c r="D137" i="26"/>
  <c r="D133" i="26"/>
  <c r="E133" i="26"/>
  <c r="F133" i="26"/>
  <c r="L117" i="15" l="1"/>
  <c r="G224" i="26"/>
  <c r="K224" i="26" s="1"/>
  <c r="N224" i="26" s="1"/>
  <c r="M342" i="26" s="1"/>
  <c r="G225" i="26"/>
  <c r="K225" i="26" s="1"/>
  <c r="N225" i="26" s="1"/>
  <c r="M343" i="26" s="1"/>
  <c r="G226" i="26"/>
  <c r="K226" i="26" s="1"/>
  <c r="N226" i="26" s="1"/>
  <c r="M344" i="26" s="1"/>
  <c r="G227" i="26"/>
  <c r="K227" i="26" s="1"/>
  <c r="N227" i="26" s="1"/>
  <c r="M345" i="26" s="1"/>
  <c r="G228" i="26"/>
  <c r="K228" i="26" s="1"/>
  <c r="N228" i="26" s="1"/>
  <c r="M346" i="26" s="1"/>
  <c r="G229" i="26"/>
  <c r="K229" i="26" s="1"/>
  <c r="N229" i="26" s="1"/>
  <c r="M347" i="26" s="1"/>
  <c r="G230" i="26"/>
  <c r="K230" i="26" s="1"/>
  <c r="N230" i="26" s="1"/>
  <c r="M348" i="26" s="1"/>
  <c r="G231" i="26"/>
  <c r="K231" i="26" s="1"/>
  <c r="N231" i="26" s="1"/>
  <c r="M349" i="26" s="1"/>
  <c r="G239" i="26"/>
  <c r="K239" i="26" s="1"/>
  <c r="N239" i="26" s="1"/>
  <c r="M357" i="26" s="1"/>
  <c r="G240" i="26"/>
  <c r="K240" i="26" s="1"/>
  <c r="N240" i="26" s="1"/>
  <c r="M358" i="26" s="1"/>
  <c r="H138" i="26"/>
  <c r="L138" i="26" s="1"/>
  <c r="P138" i="26" s="1"/>
  <c r="H177" i="26"/>
  <c r="L177" i="26" s="1"/>
  <c r="M177" i="26" s="1"/>
  <c r="N295" i="26" s="1"/>
  <c r="H178" i="26"/>
  <c r="L178" i="26" s="1"/>
  <c r="M178" i="26" s="1"/>
  <c r="N296" i="26" s="1"/>
  <c r="H179" i="26"/>
  <c r="L179" i="26" s="1"/>
  <c r="M179" i="26" s="1"/>
  <c r="N297" i="26" s="1"/>
  <c r="H180" i="26"/>
  <c r="L180" i="26" s="1"/>
  <c r="M180" i="26" s="1"/>
  <c r="N298" i="26" s="1"/>
  <c r="H181" i="26"/>
  <c r="L181" i="26" s="1"/>
  <c r="M181" i="26" s="1"/>
  <c r="N299" i="26" s="1"/>
  <c r="H182" i="26"/>
  <c r="L182" i="26" s="1"/>
  <c r="M182" i="26" s="1"/>
  <c r="N300" i="26" s="1"/>
  <c r="H133" i="26"/>
  <c r="L133" i="26" s="1"/>
  <c r="P133" i="26" s="1"/>
  <c r="H137" i="26"/>
  <c r="L137" i="26" s="1"/>
  <c r="P137" i="26" s="1"/>
  <c r="I107" i="5"/>
  <c r="I105" i="5"/>
  <c r="I101" i="5"/>
  <c r="I101" i="44"/>
  <c r="I109" i="44"/>
  <c r="I108" i="44" s="1"/>
  <c r="I58" i="7" s="1"/>
  <c r="I107" i="44"/>
  <c r="I106" i="44" s="1"/>
  <c r="I57" i="7" s="1"/>
  <c r="L152" i="1"/>
  <c r="G107" i="5" s="1"/>
  <c r="L151" i="1"/>
  <c r="L147" i="1"/>
  <c r="K254" i="1"/>
  <c r="K253" i="1"/>
  <c r="K245" i="1"/>
  <c r="K244" i="1"/>
  <c r="K243" i="1"/>
  <c r="K242" i="1"/>
  <c r="K241" i="1"/>
  <c r="K240" i="1"/>
  <c r="K239" i="1"/>
  <c r="K238" i="1"/>
  <c r="H49" i="8" s="1"/>
  <c r="H35" i="14" s="1"/>
  <c r="L196" i="1"/>
  <c r="L195" i="1"/>
  <c r="L194" i="1"/>
  <c r="L193" i="1"/>
  <c r="L192" i="1"/>
  <c r="L191" i="1"/>
  <c r="H50" i="8" l="1"/>
  <c r="H36" i="14" s="1"/>
  <c r="H51" i="8"/>
  <c r="H37" i="14" s="1"/>
  <c r="H61" i="8"/>
  <c r="G107" i="44"/>
  <c r="G106" i="44" s="1"/>
  <c r="G57" i="7" s="1"/>
  <c r="J118" i="15"/>
  <c r="F25" i="9"/>
  <c r="G25" i="9" s="1"/>
  <c r="F76" i="10"/>
  <c r="G101" i="44"/>
  <c r="J114" i="15"/>
  <c r="G109" i="44"/>
  <c r="G108" i="44" s="1"/>
  <c r="G58" i="7" s="1"/>
  <c r="J119" i="15"/>
  <c r="M119" i="15" s="1"/>
  <c r="F26" i="9"/>
  <c r="G26" i="9" s="1"/>
  <c r="F77" i="10"/>
  <c r="G105" i="5"/>
  <c r="I104" i="44"/>
  <c r="H29" i="8"/>
  <c r="H31" i="66"/>
  <c r="G31" i="66"/>
  <c r="F31" i="66"/>
  <c r="D31" i="66"/>
  <c r="G15" i="64"/>
  <c r="G24" i="64" s="1"/>
  <c r="D15" i="64"/>
  <c r="D24" i="64" s="1"/>
  <c r="C15" i="64"/>
  <c r="C24" i="64" s="1"/>
  <c r="F30" i="62"/>
  <c r="D30" i="62"/>
  <c r="C30" i="62"/>
  <c r="F23" i="62"/>
  <c r="D23" i="62"/>
  <c r="C23" i="62"/>
  <c r="F16" i="62"/>
  <c r="D16" i="62"/>
  <c r="D15" i="62" s="1"/>
  <c r="C16" i="62"/>
  <c r="D38" i="62" l="1"/>
  <c r="F15" i="62"/>
  <c r="F38" i="62" s="1"/>
  <c r="G104" i="44"/>
  <c r="C15" i="62"/>
  <c r="C38" i="62" s="1"/>
  <c r="F24" i="9"/>
  <c r="G77" i="10"/>
  <c r="I77" i="10" s="1"/>
  <c r="F44" i="9"/>
  <c r="G44" i="9" s="1"/>
  <c r="G24" i="9"/>
  <c r="G76" i="10"/>
  <c r="I76" i="10" s="1"/>
  <c r="F43" i="9"/>
  <c r="O119" i="15"/>
  <c r="N119" i="15"/>
  <c r="M114" i="15"/>
  <c r="M118" i="15"/>
  <c r="J117" i="15"/>
  <c r="K256" i="1"/>
  <c r="K76" i="10" l="1"/>
  <c r="K77" i="10"/>
  <c r="O114" i="15"/>
  <c r="N114" i="15"/>
  <c r="O118" i="15"/>
  <c r="O117" i="15" s="1"/>
  <c r="M117" i="15"/>
  <c r="N118" i="15"/>
  <c r="N117" i="15" s="1"/>
  <c r="G43" i="9"/>
  <c r="G42" i="9" s="1"/>
  <c r="F42" i="9"/>
  <c r="F242" i="26"/>
  <c r="E242" i="26"/>
  <c r="F77" i="26"/>
  <c r="E77" i="26"/>
  <c r="D77" i="26"/>
  <c r="F104" i="26"/>
  <c r="E104" i="26"/>
  <c r="D104" i="26"/>
  <c r="I59" i="5"/>
  <c r="D46" i="5"/>
  <c r="L56" i="15"/>
  <c r="L73" i="15"/>
  <c r="L74" i="15"/>
  <c r="D96" i="15"/>
  <c r="D94" i="15" s="1"/>
  <c r="I50" i="44"/>
  <c r="D97" i="44"/>
  <c r="L131" i="1"/>
  <c r="L121" i="1"/>
  <c r="G50" i="44" s="1"/>
  <c r="L88" i="1"/>
  <c r="J73" i="15" l="1"/>
  <c r="G64" i="44"/>
  <c r="D95" i="44"/>
  <c r="D31" i="7" s="1"/>
  <c r="B97" i="44"/>
  <c r="B73" i="5"/>
  <c r="G242" i="26"/>
  <c r="K242" i="26" s="1"/>
  <c r="N242" i="26" s="1"/>
  <c r="M360" i="26" s="1"/>
  <c r="J56" i="15"/>
  <c r="B96" i="15"/>
  <c r="B94" i="15" s="1"/>
  <c r="H77" i="26"/>
  <c r="L77" i="26" s="1"/>
  <c r="P77" i="26" s="1"/>
  <c r="H104" i="26"/>
  <c r="L104" i="26" s="1"/>
  <c r="P104" i="26" s="1"/>
  <c r="G24" i="45"/>
  <c r="G23" i="45"/>
  <c r="G22" i="45"/>
  <c r="G19" i="45"/>
  <c r="G18" i="45"/>
  <c r="G17" i="45"/>
  <c r="E96" i="15" l="1"/>
  <c r="E94" i="15" s="1"/>
  <c r="G33" i="10"/>
  <c r="B46" i="16"/>
  <c r="F46" i="16" s="1"/>
  <c r="G46" i="16" s="1"/>
  <c r="G16" i="45"/>
  <c r="B95" i="44"/>
  <c r="B31" i="7" s="1"/>
  <c r="F33" i="10" s="1"/>
  <c r="M56" i="15"/>
  <c r="K33" i="10" l="1"/>
  <c r="F96" i="15"/>
  <c r="F94" i="15" s="1"/>
  <c r="G96" i="15"/>
  <c r="G94" i="15" s="1"/>
  <c r="I33" i="10"/>
  <c r="N56" i="15"/>
  <c r="O56" i="15"/>
  <c r="K22" i="46"/>
  <c r="J22" i="46"/>
  <c r="I22" i="46"/>
  <c r="H22" i="46"/>
  <c r="F22" i="46"/>
  <c r="K15" i="46"/>
  <c r="J15" i="46"/>
  <c r="I15" i="46"/>
  <c r="H15" i="46"/>
  <c r="F15" i="46"/>
  <c r="H30" i="46" l="1"/>
  <c r="J30" i="46"/>
  <c r="F30" i="46"/>
  <c r="K30" i="46"/>
  <c r="I30" i="46"/>
  <c r="F90" i="26" l="1"/>
  <c r="E90" i="26"/>
  <c r="D90" i="26"/>
  <c r="H90" i="26" l="1"/>
  <c r="L90" i="26" s="1"/>
  <c r="P90" i="26" s="1"/>
  <c r="F42" i="26"/>
  <c r="E42" i="26"/>
  <c r="C42" i="26"/>
  <c r="D61" i="5"/>
  <c r="D56" i="44"/>
  <c r="K53" i="1"/>
  <c r="B56" i="44" l="1"/>
  <c r="B55" i="15"/>
  <c r="G42" i="26"/>
  <c r="K42" i="26" s="1"/>
  <c r="O42" i="26" s="1"/>
  <c r="I69" i="5"/>
  <c r="I67" i="5"/>
  <c r="I63" i="5"/>
  <c r="I99" i="5"/>
  <c r="I97" i="5"/>
  <c r="A6" i="44"/>
  <c r="E55" i="15" l="1"/>
  <c r="J49" i="49"/>
  <c r="L49" i="49" s="1"/>
  <c r="L48" i="49" s="1"/>
  <c r="H48" i="49"/>
  <c r="G48" i="49"/>
  <c r="E48" i="49"/>
  <c r="D48" i="49"/>
  <c r="J46" i="49"/>
  <c r="L46" i="49" s="1"/>
  <c r="J45" i="49"/>
  <c r="L45" i="49" s="1"/>
  <c r="J43" i="49"/>
  <c r="L43" i="49" s="1"/>
  <c r="H40" i="49"/>
  <c r="G40" i="49"/>
  <c r="E40" i="49"/>
  <c r="D40" i="49"/>
  <c r="J38" i="49"/>
  <c r="L38" i="49" s="1"/>
  <c r="J37" i="49"/>
  <c r="L37" i="49" s="1"/>
  <c r="J34" i="49"/>
  <c r="L34" i="49" s="1"/>
  <c r="J33" i="49"/>
  <c r="L33" i="49" s="1"/>
  <c r="J31" i="49"/>
  <c r="L31" i="49" s="1"/>
  <c r="H29" i="49"/>
  <c r="H51" i="49" s="1"/>
  <c r="G29" i="49"/>
  <c r="E29" i="49"/>
  <c r="E51" i="49" s="1"/>
  <c r="D29" i="49"/>
  <c r="G23" i="49"/>
  <c r="D23" i="49"/>
  <c r="J21" i="49"/>
  <c r="L21" i="49" s="1"/>
  <c r="J20" i="49"/>
  <c r="L20" i="49" s="1"/>
  <c r="J19" i="49"/>
  <c r="L19" i="49" s="1"/>
  <c r="J18" i="49"/>
  <c r="L18" i="49" s="1"/>
  <c r="H23" i="49"/>
  <c r="J15" i="49"/>
  <c r="L15" i="49" s="1"/>
  <c r="J14" i="49"/>
  <c r="L14" i="49" s="1"/>
  <c r="J13" i="49"/>
  <c r="L13" i="49" s="1"/>
  <c r="J12" i="49"/>
  <c r="J29" i="49" l="1"/>
  <c r="L29" i="49"/>
  <c r="F55" i="15"/>
  <c r="G55" i="15"/>
  <c r="J23" i="49"/>
  <c r="D51" i="49"/>
  <c r="G51" i="49"/>
  <c r="L40" i="49"/>
  <c r="J40" i="49"/>
  <c r="J48" i="49"/>
  <c r="L12" i="49"/>
  <c r="L52" i="49" l="1"/>
  <c r="L24" i="49"/>
  <c r="J51" i="49"/>
  <c r="H90" i="48"/>
  <c r="G90" i="48"/>
  <c r="F90" i="48"/>
  <c r="E90" i="48"/>
  <c r="D90" i="48"/>
  <c r="I88" i="48"/>
  <c r="I86" i="48"/>
  <c r="H80" i="48"/>
  <c r="G80" i="48"/>
  <c r="F80" i="48"/>
  <c r="E80" i="48"/>
  <c r="D80" i="48"/>
  <c r="I81" i="48"/>
  <c r="G71" i="48"/>
  <c r="F71" i="48"/>
  <c r="E71" i="48"/>
  <c r="G66" i="48"/>
  <c r="F66" i="48"/>
  <c r="E66" i="48"/>
  <c r="G54" i="48"/>
  <c r="F54" i="48"/>
  <c r="F78" i="48" s="1"/>
  <c r="E54" i="48"/>
  <c r="I74" i="48"/>
  <c r="I72" i="48"/>
  <c r="I70" i="48"/>
  <c r="I69" i="48"/>
  <c r="I68" i="48"/>
  <c r="I67" i="48"/>
  <c r="I64" i="48"/>
  <c r="I62" i="48"/>
  <c r="I61" i="48"/>
  <c r="I60" i="48"/>
  <c r="I58" i="48"/>
  <c r="I57" i="48"/>
  <c r="I56" i="48"/>
  <c r="I55" i="48"/>
  <c r="I76" i="48"/>
  <c r="I75" i="48"/>
  <c r="H71" i="48"/>
  <c r="H66" i="48"/>
  <c r="H54" i="48"/>
  <c r="D71" i="48"/>
  <c r="D66" i="48"/>
  <c r="D54" i="48"/>
  <c r="I47" i="48"/>
  <c r="I46" i="48"/>
  <c r="H45" i="48"/>
  <c r="G45" i="48"/>
  <c r="F45" i="48"/>
  <c r="E45" i="48"/>
  <c r="D45" i="48"/>
  <c r="I44" i="48"/>
  <c r="H43" i="48"/>
  <c r="G43" i="48"/>
  <c r="F43" i="48"/>
  <c r="E43" i="48"/>
  <c r="D43" i="48"/>
  <c r="I42" i="48"/>
  <c r="I41" i="48"/>
  <c r="I40" i="48"/>
  <c r="I39" i="48"/>
  <c r="I38" i="48"/>
  <c r="I37" i="48"/>
  <c r="H36" i="48"/>
  <c r="G36" i="48"/>
  <c r="F36" i="48"/>
  <c r="E36" i="48"/>
  <c r="D36" i="48"/>
  <c r="I35" i="48"/>
  <c r="I34" i="48"/>
  <c r="I33" i="48"/>
  <c r="I32" i="48"/>
  <c r="I31" i="48"/>
  <c r="I30" i="48"/>
  <c r="I29" i="48"/>
  <c r="I28" i="48"/>
  <c r="I27" i="48"/>
  <c r="I26" i="48"/>
  <c r="I25" i="48"/>
  <c r="I23" i="48"/>
  <c r="I22" i="48"/>
  <c r="I21" i="48"/>
  <c r="I20" i="48"/>
  <c r="I19" i="48"/>
  <c r="I18" i="48"/>
  <c r="I17" i="48"/>
  <c r="G24" i="48"/>
  <c r="H24" i="48"/>
  <c r="F24" i="48"/>
  <c r="E24" i="48"/>
  <c r="D24" i="48"/>
  <c r="E78" i="48" l="1"/>
  <c r="E49" i="48"/>
  <c r="E83" i="48" s="1"/>
  <c r="G78" i="48"/>
  <c r="F49" i="48"/>
  <c r="F83" i="48" s="1"/>
  <c r="D49" i="48"/>
  <c r="G49" i="48"/>
  <c r="I66" i="48"/>
  <c r="I43" i="48"/>
  <c r="I45" i="48"/>
  <c r="I80" i="48"/>
  <c r="I24" i="48"/>
  <c r="I36" i="48"/>
  <c r="I90" i="48"/>
  <c r="H78" i="48"/>
  <c r="I71" i="48"/>
  <c r="I54" i="48"/>
  <c r="D78" i="48"/>
  <c r="H49" i="48"/>
  <c r="H88" i="47"/>
  <c r="H86" i="47"/>
  <c r="H84" i="47"/>
  <c r="H83" i="47"/>
  <c r="H80" i="47"/>
  <c r="G88" i="47"/>
  <c r="G86" i="47"/>
  <c r="G84" i="47"/>
  <c r="G83" i="47"/>
  <c r="G80" i="47"/>
  <c r="F88" i="47"/>
  <c r="F86" i="47"/>
  <c r="F84" i="47"/>
  <c r="F83" i="47"/>
  <c r="F80" i="47"/>
  <c r="H70" i="47"/>
  <c r="H68" i="47"/>
  <c r="H66" i="47"/>
  <c r="H65" i="47"/>
  <c r="H62" i="47"/>
  <c r="G70" i="47"/>
  <c r="G68" i="47"/>
  <c r="G66" i="47"/>
  <c r="G65" i="47"/>
  <c r="G62" i="47"/>
  <c r="F70" i="47"/>
  <c r="F68" i="47"/>
  <c r="F66" i="47"/>
  <c r="F65" i="47"/>
  <c r="F62" i="47"/>
  <c r="H52" i="47"/>
  <c r="H48" i="47"/>
  <c r="G52" i="47"/>
  <c r="G48" i="47"/>
  <c r="F52" i="47"/>
  <c r="F48" i="47"/>
  <c r="H38" i="47"/>
  <c r="G38" i="47"/>
  <c r="F38" i="47"/>
  <c r="H24" i="47"/>
  <c r="G24" i="47"/>
  <c r="F24" i="47"/>
  <c r="H20" i="47"/>
  <c r="G20" i="47"/>
  <c r="F20" i="47"/>
  <c r="H15" i="47"/>
  <c r="G15" i="47"/>
  <c r="F15" i="47"/>
  <c r="I51" i="48" l="1"/>
  <c r="G83" i="48"/>
  <c r="G82" i="47"/>
  <c r="G90" i="47" s="1"/>
  <c r="G92" i="47" s="1"/>
  <c r="I78" i="48"/>
  <c r="H64" i="47"/>
  <c r="H72" i="47" s="1"/>
  <c r="H74" i="47" s="1"/>
  <c r="D83" i="48"/>
  <c r="I49" i="48"/>
  <c r="H83" i="48"/>
  <c r="G64" i="47"/>
  <c r="G72" i="47" s="1"/>
  <c r="G74" i="47" s="1"/>
  <c r="F56" i="47"/>
  <c r="G56" i="47"/>
  <c r="H82" i="47"/>
  <c r="H90" i="47" s="1"/>
  <c r="H92" i="47" s="1"/>
  <c r="H56" i="47"/>
  <c r="F82" i="47"/>
  <c r="F90" i="47" s="1"/>
  <c r="F92" i="47" s="1"/>
  <c r="F28" i="47"/>
  <c r="F30" i="47" s="1"/>
  <c r="F32" i="47" s="1"/>
  <c r="F42" i="47" s="1"/>
  <c r="H28" i="47"/>
  <c r="H30" i="47" s="1"/>
  <c r="H32" i="47" s="1"/>
  <c r="H42" i="47" s="1"/>
  <c r="G28" i="47"/>
  <c r="G30" i="47" s="1"/>
  <c r="G32" i="47" s="1"/>
  <c r="G42" i="47" s="1"/>
  <c r="F64" i="47"/>
  <c r="F72" i="47" s="1"/>
  <c r="F74" i="47" s="1"/>
  <c r="D41" i="44"/>
  <c r="A5" i="15"/>
  <c r="L27" i="46"/>
  <c r="L21" i="46"/>
  <c r="L14" i="46"/>
  <c r="F49" i="45"/>
  <c r="C49" i="45"/>
  <c r="I35" i="45"/>
  <c r="I30" i="45"/>
  <c r="H35" i="45"/>
  <c r="H30" i="45"/>
  <c r="G38" i="45"/>
  <c r="G37" i="45"/>
  <c r="G36" i="45"/>
  <c r="G33" i="45"/>
  <c r="G32" i="45"/>
  <c r="G31" i="45"/>
  <c r="F35" i="45"/>
  <c r="E35" i="45"/>
  <c r="D35" i="45"/>
  <c r="F30" i="45"/>
  <c r="E30" i="45"/>
  <c r="D30" i="45"/>
  <c r="C35" i="45"/>
  <c r="C30" i="45"/>
  <c r="I16" i="45"/>
  <c r="F21" i="45"/>
  <c r="E21" i="45"/>
  <c r="D21" i="45"/>
  <c r="H16" i="45"/>
  <c r="F16" i="45"/>
  <c r="E16" i="45"/>
  <c r="D16" i="45"/>
  <c r="C21" i="45"/>
  <c r="C16" i="45"/>
  <c r="I40" i="45"/>
  <c r="I39" i="45"/>
  <c r="I29" i="45"/>
  <c r="I14" i="45"/>
  <c r="F15" i="45" l="1"/>
  <c r="F28" i="45" s="1"/>
  <c r="I83" i="48"/>
  <c r="D15" i="45"/>
  <c r="D28" i="45" s="1"/>
  <c r="E15" i="45"/>
  <c r="E28" i="45" s="1"/>
  <c r="G35" i="45"/>
  <c r="L22" i="46"/>
  <c r="L15" i="46"/>
  <c r="G30" i="45"/>
  <c r="C15" i="45"/>
  <c r="G21" i="45"/>
  <c r="L30" i="46" l="1"/>
  <c r="G15" i="45"/>
  <c r="I103" i="5" l="1"/>
  <c r="G103" i="5"/>
  <c r="I95" i="5"/>
  <c r="I93" i="5"/>
  <c r="I89" i="5"/>
  <c r="I87" i="5"/>
  <c r="I85" i="5"/>
  <c r="I61" i="5"/>
  <c r="I91" i="5" l="1"/>
  <c r="I83" i="5"/>
  <c r="I75" i="5"/>
  <c r="I48" i="5"/>
  <c r="L116" i="1"/>
  <c r="G48" i="5" s="1"/>
  <c r="I36" i="5"/>
  <c r="I37" i="5"/>
  <c r="I35" i="5"/>
  <c r="L107" i="1"/>
  <c r="J30" i="15" s="1"/>
  <c r="M30" i="15" s="1"/>
  <c r="L106" i="1"/>
  <c r="G36" i="5" s="1"/>
  <c r="L105" i="1"/>
  <c r="J29" i="15" s="1"/>
  <c r="I27" i="5"/>
  <c r="I28" i="5"/>
  <c r="L101" i="1"/>
  <c r="G28" i="5" s="1"/>
  <c r="L100" i="1"/>
  <c r="G27" i="5" s="1"/>
  <c r="I24" i="5"/>
  <c r="I22" i="5"/>
  <c r="L98" i="1"/>
  <c r="G24" i="5" s="1"/>
  <c r="L96" i="1"/>
  <c r="G22" i="5" s="1"/>
  <c r="I52" i="5"/>
  <c r="I51" i="5"/>
  <c r="I50" i="5"/>
  <c r="I47" i="5"/>
  <c r="I46" i="5"/>
  <c r="I44" i="5"/>
  <c r="I43" i="5"/>
  <c r="I42" i="5"/>
  <c r="I41" i="5"/>
  <c r="I40" i="5"/>
  <c r="I39" i="5"/>
  <c r="I32" i="5"/>
  <c r="I31" i="5"/>
  <c r="D71" i="5"/>
  <c r="D67" i="5"/>
  <c r="D65" i="5"/>
  <c r="D63" i="5"/>
  <c r="D52" i="5"/>
  <c r="D50" i="5"/>
  <c r="D51" i="5"/>
  <c r="K48" i="1"/>
  <c r="K47" i="1"/>
  <c r="B51" i="5" s="1"/>
  <c r="K46" i="1"/>
  <c r="B50" i="5" s="1"/>
  <c r="D47" i="5"/>
  <c r="L44" i="1"/>
  <c r="B47" i="5" s="1"/>
  <c r="D44" i="5"/>
  <c r="D42" i="5"/>
  <c r="K40" i="1"/>
  <c r="B42" i="5" s="1"/>
  <c r="B52" i="5" l="1"/>
  <c r="B44" i="15"/>
  <c r="B44" i="44"/>
  <c r="M29" i="15"/>
  <c r="J28" i="15"/>
  <c r="O30" i="15"/>
  <c r="N30" i="15"/>
  <c r="G35" i="5"/>
  <c r="G26" i="44"/>
  <c r="G37" i="5"/>
  <c r="G27" i="44"/>
  <c r="I30" i="5"/>
  <c r="I38" i="5"/>
  <c r="I45" i="5"/>
  <c r="I49" i="5"/>
  <c r="I34" i="5"/>
  <c r="I110" i="5"/>
  <c r="D77" i="5"/>
  <c r="D40" i="5"/>
  <c r="K38" i="1"/>
  <c r="B40" i="5" s="1"/>
  <c r="I102" i="44"/>
  <c r="I100" i="44" s="1"/>
  <c r="I99" i="44"/>
  <c r="I98" i="44"/>
  <c r="I96" i="44"/>
  <c r="I95" i="44"/>
  <c r="I94" i="44"/>
  <c r="I92" i="44"/>
  <c r="I91" i="44" s="1"/>
  <c r="I50" i="7" s="1"/>
  <c r="I90" i="44"/>
  <c r="I89" i="44" s="1"/>
  <c r="I49" i="7" s="1"/>
  <c r="D101" i="44"/>
  <c r="D99" i="44" s="1"/>
  <c r="D94" i="44"/>
  <c r="D93" i="44"/>
  <c r="D92" i="44"/>
  <c r="D91" i="44"/>
  <c r="I44" i="7"/>
  <c r="D90" i="44"/>
  <c r="D89" i="44"/>
  <c r="I43" i="7"/>
  <c r="D87" i="44"/>
  <c r="D86" i="44"/>
  <c r="D85" i="44"/>
  <c r="D84" i="44"/>
  <c r="D82" i="44"/>
  <c r="D81" i="44"/>
  <c r="D80" i="44"/>
  <c r="D79" i="44"/>
  <c r="D78" i="44"/>
  <c r="D76" i="44"/>
  <c r="D75" i="44"/>
  <c r="D74" i="44"/>
  <c r="D73" i="44"/>
  <c r="D72" i="44"/>
  <c r="D71" i="44"/>
  <c r="D70" i="44"/>
  <c r="D69" i="44"/>
  <c r="D67" i="44"/>
  <c r="D66" i="44"/>
  <c r="D65" i="44"/>
  <c r="D64" i="44"/>
  <c r="I28" i="7"/>
  <c r="D63" i="44"/>
  <c r="D62" i="44"/>
  <c r="I55" i="44"/>
  <c r="H33" i="17" s="1"/>
  <c r="I54" i="44"/>
  <c r="H31" i="17" s="1"/>
  <c r="D60" i="44"/>
  <c r="D59" i="44"/>
  <c r="D58" i="44"/>
  <c r="I52" i="44"/>
  <c r="I51" i="44" s="1"/>
  <c r="I25" i="7" s="1"/>
  <c r="D57" i="44"/>
  <c r="D54" i="44"/>
  <c r="I49" i="44"/>
  <c r="I48" i="44" s="1"/>
  <c r="I24" i="7" s="1"/>
  <c r="D53" i="44"/>
  <c r="D52" i="44"/>
  <c r="I41" i="44"/>
  <c r="D43" i="44"/>
  <c r="D42" i="44" s="1"/>
  <c r="D18" i="7" s="1"/>
  <c r="I40" i="44"/>
  <c r="I39" i="44"/>
  <c r="D40" i="44"/>
  <c r="D17" i="7" s="1"/>
  <c r="D39" i="44"/>
  <c r="D38" i="44" s="1"/>
  <c r="D16" i="7" s="1"/>
  <c r="I37" i="44"/>
  <c r="I36" i="44"/>
  <c r="D37" i="44"/>
  <c r="D36" i="44"/>
  <c r="D35" i="44"/>
  <c r="I34" i="44"/>
  <c r="I33" i="44"/>
  <c r="D33" i="44"/>
  <c r="I32" i="44"/>
  <c r="D32" i="44"/>
  <c r="I31" i="44"/>
  <c r="D31" i="44"/>
  <c r="I30" i="44"/>
  <c r="D30" i="44"/>
  <c r="I29" i="44"/>
  <c r="D29" i="44"/>
  <c r="D27" i="44"/>
  <c r="I24" i="44"/>
  <c r="H17" i="17" s="1"/>
  <c r="D26" i="44"/>
  <c r="I23" i="44"/>
  <c r="H15" i="17" s="1"/>
  <c r="D25" i="44"/>
  <c r="D24" i="44"/>
  <c r="D23" i="44"/>
  <c r="I21" i="44"/>
  <c r="I20" i="44" s="1"/>
  <c r="I13" i="7" s="1"/>
  <c r="D22" i="44"/>
  <c r="D21" i="44"/>
  <c r="I19" i="44"/>
  <c r="D19" i="44"/>
  <c r="I18" i="44"/>
  <c r="D18" i="44"/>
  <c r="I17" i="44"/>
  <c r="D17" i="44"/>
  <c r="I16" i="44"/>
  <c r="D16" i="44"/>
  <c r="I15" i="44"/>
  <c r="D15" i="44"/>
  <c r="I14" i="44"/>
  <c r="D14" i="44"/>
  <c r="I13" i="44"/>
  <c r="D13" i="44"/>
  <c r="I8" i="44"/>
  <c r="I8" i="7" s="1"/>
  <c r="A2" i="44"/>
  <c r="A2" i="7" s="1"/>
  <c r="G34" i="5" l="1"/>
  <c r="I22" i="44"/>
  <c r="I14" i="7" s="1"/>
  <c r="I35" i="44"/>
  <c r="I17" i="7" s="1"/>
  <c r="G25" i="44"/>
  <c r="G15" i="7" s="1"/>
  <c r="G44" i="10" s="1"/>
  <c r="I12" i="44"/>
  <c r="I12" i="7" s="1"/>
  <c r="D28" i="44"/>
  <c r="D14" i="7" s="1"/>
  <c r="I38" i="44"/>
  <c r="D12" i="44"/>
  <c r="D12" i="7" s="1"/>
  <c r="E44" i="15"/>
  <c r="A2" i="62"/>
  <c r="A2" i="64" s="1"/>
  <c r="A2" i="66" s="1"/>
  <c r="A2" i="88" s="1"/>
  <c r="A2" i="89" s="1"/>
  <c r="A2" i="90" s="1"/>
  <c r="A2" i="91" s="1"/>
  <c r="A2" i="69"/>
  <c r="A2" i="68"/>
  <c r="F8" i="62"/>
  <c r="H8" i="64" s="1"/>
  <c r="H8" i="66" s="1"/>
  <c r="H8" i="88" s="1"/>
  <c r="H8" i="89" s="1"/>
  <c r="AW8" i="90" s="1"/>
  <c r="AV8" i="91" s="1"/>
  <c r="H8" i="69"/>
  <c r="H8" i="68"/>
  <c r="D55" i="44"/>
  <c r="D25" i="7" s="1"/>
  <c r="O29" i="15"/>
  <c r="O28" i="15" s="1"/>
  <c r="M28" i="15"/>
  <c r="N29" i="15"/>
  <c r="N28" i="15" s="1"/>
  <c r="K44" i="10"/>
  <c r="I44" i="10"/>
  <c r="D34" i="44"/>
  <c r="D15" i="7" s="1"/>
  <c r="D68" i="44"/>
  <c r="D27" i="7" s="1"/>
  <c r="D50" i="44"/>
  <c r="D24" i="7" s="1"/>
  <c r="D83" i="44"/>
  <c r="D29" i="7" s="1"/>
  <c r="I28" i="44"/>
  <c r="I16" i="7" s="1"/>
  <c r="I29" i="7"/>
  <c r="I97" i="44"/>
  <c r="I52" i="7" s="1"/>
  <c r="I42" i="7"/>
  <c r="I53" i="7"/>
  <c r="D22" i="9" s="1"/>
  <c r="G22" i="9" s="1"/>
  <c r="D32" i="7"/>
  <c r="D61" i="44"/>
  <c r="D26" i="7" s="1"/>
  <c r="I53" i="44"/>
  <c r="D88" i="44"/>
  <c r="D30" i="7" s="1"/>
  <c r="I8" i="45"/>
  <c r="L8" i="46" s="1"/>
  <c r="K8" i="31"/>
  <c r="H8" i="18"/>
  <c r="J8" i="14"/>
  <c r="J8" i="20"/>
  <c r="P6" i="26"/>
  <c r="G8" i="16"/>
  <c r="J8" i="8"/>
  <c r="J8" i="50"/>
  <c r="I8" i="5"/>
  <c r="I10" i="27"/>
  <c r="J8" i="17"/>
  <c r="G8" i="9"/>
  <c r="I8" i="30"/>
  <c r="I8" i="19"/>
  <c r="K8" i="10"/>
  <c r="J8" i="51"/>
  <c r="L8" i="49"/>
  <c r="I18" i="7"/>
  <c r="D77" i="44"/>
  <c r="D28" i="7" s="1"/>
  <c r="D20" i="44"/>
  <c r="D13" i="7" s="1"/>
  <c r="A2" i="30"/>
  <c r="A2" i="19"/>
  <c r="A2" i="17"/>
  <c r="A2" i="16"/>
  <c r="A2" i="14"/>
  <c r="A2" i="10"/>
  <c r="A2" i="9"/>
  <c r="A2" i="8"/>
  <c r="A2" i="50"/>
  <c r="A2" i="31"/>
  <c r="A2" i="27"/>
  <c r="A2" i="26"/>
  <c r="A2" i="18"/>
  <c r="A2" i="51"/>
  <c r="A2" i="49"/>
  <c r="A2" i="5"/>
  <c r="A2" i="45" s="1"/>
  <c r="A2" i="46" s="1"/>
  <c r="I93" i="44"/>
  <c r="I51" i="7" s="1"/>
  <c r="D46" i="44" l="1"/>
  <c r="F44" i="15"/>
  <c r="G44" i="15"/>
  <c r="I43" i="44"/>
  <c r="I26" i="7"/>
  <c r="I72" i="44"/>
  <c r="I87" i="44"/>
  <c r="I114" i="44" s="1"/>
  <c r="I61" i="7"/>
  <c r="A2" i="47"/>
  <c r="A2" i="48" s="1"/>
  <c r="A2" i="60"/>
  <c r="D111" i="44"/>
  <c r="H8" i="47"/>
  <c r="I8" i="48" s="1"/>
  <c r="H8" i="60"/>
  <c r="D113" i="44" l="1"/>
  <c r="I74" i="44"/>
  <c r="H44" i="17" s="1"/>
  <c r="C26" i="45" s="1"/>
  <c r="C28" i="45" s="1"/>
  <c r="I116" i="44" l="1"/>
  <c r="I129" i="44" s="1"/>
  <c r="F212" i="26"/>
  <c r="E212" i="26"/>
  <c r="K226" i="1"/>
  <c r="G212" i="26" l="1"/>
  <c r="K212" i="26" s="1"/>
  <c r="N212" i="26" s="1"/>
  <c r="M330" i="26" s="1"/>
  <c r="I67" i="30"/>
  <c r="I91" i="30"/>
  <c r="I87" i="30"/>
  <c r="I83" i="30"/>
  <c r="I79" i="30"/>
  <c r="I75" i="30"/>
  <c r="I71" i="30"/>
  <c r="I63" i="30"/>
  <c r="I59" i="30"/>
  <c r="I55" i="30"/>
  <c r="I51" i="30"/>
  <c r="I47" i="30"/>
  <c r="I43" i="30"/>
  <c r="I39" i="30"/>
  <c r="I35" i="30"/>
  <c r="I31" i="30"/>
  <c r="I27" i="30"/>
  <c r="I23" i="30"/>
  <c r="I19" i="30"/>
  <c r="I15" i="30"/>
  <c r="I49" i="27" l="1"/>
  <c r="G415" i="26" l="1"/>
  <c r="J415" i="26" s="1"/>
  <c r="I413" i="26" s="1"/>
  <c r="E404" i="26"/>
  <c r="F404" i="26"/>
  <c r="E405" i="26"/>
  <c r="F405" i="26"/>
  <c r="E403" i="26"/>
  <c r="H403" i="26" s="1"/>
  <c r="F400" i="26"/>
  <c r="E400" i="26"/>
  <c r="E379" i="26"/>
  <c r="F379" i="26"/>
  <c r="E380" i="26"/>
  <c r="F380" i="26"/>
  <c r="E381" i="26"/>
  <c r="F381" i="26"/>
  <c r="E382" i="26"/>
  <c r="F382" i="26"/>
  <c r="E383" i="26"/>
  <c r="F383" i="26"/>
  <c r="E384" i="26"/>
  <c r="F384" i="26"/>
  <c r="E385" i="26"/>
  <c r="F385" i="26"/>
  <c r="E386" i="26"/>
  <c r="F386" i="26"/>
  <c r="E387" i="26"/>
  <c r="F387" i="26"/>
  <c r="E388" i="26"/>
  <c r="F388" i="26"/>
  <c r="E389" i="26"/>
  <c r="F389" i="26"/>
  <c r="E390" i="26"/>
  <c r="F390" i="26"/>
  <c r="E391" i="26"/>
  <c r="F391" i="26"/>
  <c r="E392" i="26"/>
  <c r="F392" i="26"/>
  <c r="E393" i="26"/>
  <c r="F393" i="26"/>
  <c r="E394" i="26"/>
  <c r="F394" i="26"/>
  <c r="E395" i="26"/>
  <c r="F395" i="26"/>
  <c r="E396" i="26"/>
  <c r="F396" i="26"/>
  <c r="E397" i="26"/>
  <c r="F397" i="26"/>
  <c r="F378" i="26"/>
  <c r="E378" i="26"/>
  <c r="D396" i="26"/>
  <c r="C395" i="26"/>
  <c r="D394" i="26"/>
  <c r="C393" i="26"/>
  <c r="D392" i="26"/>
  <c r="C391" i="26"/>
  <c r="G391" i="26" s="1"/>
  <c r="K391" i="26" s="1"/>
  <c r="O391" i="26" s="1"/>
  <c r="D390" i="26"/>
  <c r="C389" i="26"/>
  <c r="D388" i="26"/>
  <c r="C387" i="26"/>
  <c r="D386" i="26"/>
  <c r="C385" i="26"/>
  <c r="D384" i="26"/>
  <c r="C383" i="26"/>
  <c r="C382" i="26"/>
  <c r="D381" i="26"/>
  <c r="C380" i="26"/>
  <c r="D379" i="26"/>
  <c r="C378" i="26"/>
  <c r="E128" i="26"/>
  <c r="F128" i="26"/>
  <c r="E129" i="26"/>
  <c r="F129" i="26"/>
  <c r="E130" i="26"/>
  <c r="F130" i="26"/>
  <c r="E131" i="26"/>
  <c r="F131" i="26"/>
  <c r="E132" i="26"/>
  <c r="F132" i="26"/>
  <c r="E134" i="26"/>
  <c r="F134" i="26"/>
  <c r="E135" i="26"/>
  <c r="F135" i="26"/>
  <c r="E136" i="26"/>
  <c r="F136" i="26"/>
  <c r="E139" i="26"/>
  <c r="F139" i="26"/>
  <c r="E141" i="26"/>
  <c r="F141" i="26"/>
  <c r="E142" i="26"/>
  <c r="F142" i="26"/>
  <c r="E143" i="26"/>
  <c r="F143" i="26"/>
  <c r="E145" i="26"/>
  <c r="F145" i="26"/>
  <c r="E146" i="26"/>
  <c r="F146" i="26"/>
  <c r="E147" i="26"/>
  <c r="F147" i="26"/>
  <c r="E148" i="26"/>
  <c r="F148" i="26"/>
  <c r="E149" i="26"/>
  <c r="F149" i="26"/>
  <c r="E150" i="26"/>
  <c r="F150" i="26"/>
  <c r="E151" i="26"/>
  <c r="F151" i="26"/>
  <c r="E152" i="26"/>
  <c r="F152" i="26"/>
  <c r="E153" i="26"/>
  <c r="F153" i="26"/>
  <c r="E154" i="26"/>
  <c r="F154" i="26"/>
  <c r="E155" i="26"/>
  <c r="F155" i="26"/>
  <c r="E156" i="26"/>
  <c r="F156" i="26"/>
  <c r="E157" i="26"/>
  <c r="F157" i="26"/>
  <c r="E159" i="26"/>
  <c r="F159" i="26"/>
  <c r="E160" i="26"/>
  <c r="F160" i="26"/>
  <c r="E161" i="26"/>
  <c r="F161" i="26"/>
  <c r="E162" i="26"/>
  <c r="F162" i="26"/>
  <c r="H162" i="26" s="1"/>
  <c r="L162" i="26" s="1"/>
  <c r="M162" i="26" s="1"/>
  <c r="N280" i="26" s="1"/>
  <c r="E164" i="26"/>
  <c r="F164" i="26"/>
  <c r="E166" i="26"/>
  <c r="F166" i="26"/>
  <c r="E167" i="26"/>
  <c r="F167" i="26"/>
  <c r="E168" i="26"/>
  <c r="F168" i="26"/>
  <c r="E169" i="26"/>
  <c r="F169" i="26"/>
  <c r="E172" i="26"/>
  <c r="F172" i="26"/>
  <c r="E173" i="26"/>
  <c r="F173" i="26"/>
  <c r="E175" i="26"/>
  <c r="F175" i="26"/>
  <c r="E176" i="26"/>
  <c r="F176" i="26"/>
  <c r="E183" i="26"/>
  <c r="H183" i="26" s="1"/>
  <c r="L183" i="26" s="1"/>
  <c r="M183" i="26" s="1"/>
  <c r="N301" i="26" s="1"/>
  <c r="F183" i="26"/>
  <c r="E185" i="26"/>
  <c r="F185" i="26"/>
  <c r="E186" i="26"/>
  <c r="F186" i="26"/>
  <c r="E187" i="26"/>
  <c r="F187" i="26"/>
  <c r="E188" i="26"/>
  <c r="F188" i="26"/>
  <c r="E189" i="26"/>
  <c r="F189" i="26"/>
  <c r="E190" i="26"/>
  <c r="F190" i="26"/>
  <c r="E191" i="26"/>
  <c r="F191" i="26"/>
  <c r="E192" i="26"/>
  <c r="F192" i="26"/>
  <c r="E193" i="26"/>
  <c r="F193" i="26"/>
  <c r="E194" i="26"/>
  <c r="F194" i="26"/>
  <c r="E195" i="26"/>
  <c r="F195" i="26"/>
  <c r="E196" i="26"/>
  <c r="G196" i="26" s="1"/>
  <c r="K196" i="26" s="1"/>
  <c r="N196" i="26" s="1"/>
  <c r="M314" i="26" s="1"/>
  <c r="F196" i="26"/>
  <c r="E197" i="26"/>
  <c r="F197" i="26"/>
  <c r="E198" i="26"/>
  <c r="F198" i="26"/>
  <c r="E199" i="26"/>
  <c r="F199" i="26"/>
  <c r="E200" i="26"/>
  <c r="F200" i="26"/>
  <c r="E201" i="26"/>
  <c r="F201" i="26"/>
  <c r="E202" i="26"/>
  <c r="F202" i="26"/>
  <c r="E203" i="26"/>
  <c r="F203" i="26"/>
  <c r="E204" i="26"/>
  <c r="F204" i="26"/>
  <c r="E205" i="26"/>
  <c r="F205" i="26"/>
  <c r="E206" i="26"/>
  <c r="F206" i="26"/>
  <c r="E207" i="26"/>
  <c r="F207" i="26"/>
  <c r="E208" i="26"/>
  <c r="F208" i="26"/>
  <c r="E209" i="26"/>
  <c r="F209" i="26"/>
  <c r="E210" i="26"/>
  <c r="F210" i="26"/>
  <c r="E211" i="26"/>
  <c r="F211" i="26"/>
  <c r="E213" i="26"/>
  <c r="F213" i="26"/>
  <c r="E214" i="26"/>
  <c r="F214" i="26"/>
  <c r="E215" i="26"/>
  <c r="F215" i="26"/>
  <c r="E216" i="26"/>
  <c r="F216" i="26"/>
  <c r="E217" i="26"/>
  <c r="F217" i="26"/>
  <c r="E218" i="26"/>
  <c r="F218" i="26"/>
  <c r="E219" i="26"/>
  <c r="F219" i="26"/>
  <c r="E220" i="26"/>
  <c r="F220" i="26"/>
  <c r="E221" i="26"/>
  <c r="F221" i="26"/>
  <c r="E222" i="26"/>
  <c r="F222" i="26"/>
  <c r="E223" i="26"/>
  <c r="F223" i="26"/>
  <c r="E232" i="26"/>
  <c r="F232" i="26"/>
  <c r="E233" i="26"/>
  <c r="F233" i="26"/>
  <c r="E234" i="26"/>
  <c r="F234" i="26"/>
  <c r="E235" i="26"/>
  <c r="F235" i="26"/>
  <c r="E236" i="26"/>
  <c r="F236" i="26"/>
  <c r="E237" i="26"/>
  <c r="F237" i="26"/>
  <c r="E238" i="26"/>
  <c r="F238" i="26"/>
  <c r="E241" i="26"/>
  <c r="F241" i="26"/>
  <c r="E243" i="26"/>
  <c r="F243" i="26"/>
  <c r="E244" i="26"/>
  <c r="F244" i="26"/>
  <c r="E245" i="26"/>
  <c r="F245" i="26"/>
  <c r="E246" i="26"/>
  <c r="F246" i="26"/>
  <c r="G246" i="26" s="1"/>
  <c r="K246" i="26" s="1"/>
  <c r="N246" i="26" s="1"/>
  <c r="M364" i="26" s="1"/>
  <c r="E247" i="26"/>
  <c r="F247" i="26"/>
  <c r="E248" i="26"/>
  <c r="F248" i="26"/>
  <c r="E249" i="26"/>
  <c r="F249" i="26"/>
  <c r="E250" i="26"/>
  <c r="F250" i="26"/>
  <c r="E251" i="26"/>
  <c r="F251" i="26"/>
  <c r="E252" i="26"/>
  <c r="F252" i="26"/>
  <c r="E253" i="26"/>
  <c r="F253" i="26"/>
  <c r="E254" i="26"/>
  <c r="F254" i="26"/>
  <c r="E255" i="26"/>
  <c r="F255" i="26"/>
  <c r="F127" i="26"/>
  <c r="E127" i="26"/>
  <c r="E13" i="26"/>
  <c r="F13" i="26"/>
  <c r="E14" i="26"/>
  <c r="F14" i="26"/>
  <c r="E15" i="26"/>
  <c r="F15" i="26"/>
  <c r="E16" i="26"/>
  <c r="F16" i="26"/>
  <c r="E17" i="26"/>
  <c r="F17" i="26"/>
  <c r="E18" i="26"/>
  <c r="F18" i="26"/>
  <c r="E19" i="26"/>
  <c r="F19" i="26"/>
  <c r="E20" i="26"/>
  <c r="F20" i="26"/>
  <c r="E21" i="26"/>
  <c r="F21" i="26"/>
  <c r="E22" i="26"/>
  <c r="F22" i="26"/>
  <c r="E23" i="26"/>
  <c r="F23" i="26"/>
  <c r="E24" i="26"/>
  <c r="F24" i="26"/>
  <c r="E25" i="26"/>
  <c r="F25" i="26"/>
  <c r="E26" i="26"/>
  <c r="F26" i="26"/>
  <c r="E27" i="26"/>
  <c r="F27" i="26"/>
  <c r="E28" i="26"/>
  <c r="F28" i="26"/>
  <c r="E29" i="26"/>
  <c r="F29" i="26"/>
  <c r="E30" i="26"/>
  <c r="F30" i="26"/>
  <c r="E31" i="26"/>
  <c r="F31" i="26"/>
  <c r="E32" i="26"/>
  <c r="F32" i="26"/>
  <c r="E33" i="26"/>
  <c r="F33" i="26"/>
  <c r="E34" i="26"/>
  <c r="F34" i="26"/>
  <c r="E35" i="26"/>
  <c r="F35" i="26"/>
  <c r="E36" i="26"/>
  <c r="F36" i="26"/>
  <c r="E39" i="26"/>
  <c r="F39" i="26"/>
  <c r="E40" i="26"/>
  <c r="F40" i="26"/>
  <c r="E41" i="26"/>
  <c r="F41" i="26"/>
  <c r="E43" i="26"/>
  <c r="F43" i="26"/>
  <c r="E44" i="26"/>
  <c r="F44" i="26"/>
  <c r="E45" i="26"/>
  <c r="F45" i="26"/>
  <c r="E46" i="26"/>
  <c r="F46" i="26"/>
  <c r="E47" i="26"/>
  <c r="F47" i="26"/>
  <c r="E48" i="26"/>
  <c r="F48" i="26"/>
  <c r="E49" i="26"/>
  <c r="F49" i="26"/>
  <c r="E50" i="26"/>
  <c r="F50" i="26"/>
  <c r="E51" i="26"/>
  <c r="F51" i="26"/>
  <c r="E52" i="26"/>
  <c r="F52" i="26"/>
  <c r="E53" i="26"/>
  <c r="F53" i="26"/>
  <c r="E54" i="26"/>
  <c r="F54" i="26"/>
  <c r="E55" i="26"/>
  <c r="F55" i="26"/>
  <c r="E56" i="26"/>
  <c r="F56" i="26"/>
  <c r="E57" i="26"/>
  <c r="F57" i="26"/>
  <c r="E58" i="26"/>
  <c r="F58" i="26"/>
  <c r="E59" i="26"/>
  <c r="F59" i="26"/>
  <c r="E60" i="26"/>
  <c r="F60" i="26"/>
  <c r="E61" i="26"/>
  <c r="F61" i="26"/>
  <c r="E62" i="26"/>
  <c r="F62" i="26"/>
  <c r="E63" i="26"/>
  <c r="F63" i="26"/>
  <c r="E64" i="26"/>
  <c r="F64" i="26"/>
  <c r="E65" i="26"/>
  <c r="F65" i="26"/>
  <c r="E66" i="26"/>
  <c r="F66" i="26"/>
  <c r="E67" i="26"/>
  <c r="F67" i="26"/>
  <c r="E68" i="26"/>
  <c r="F68" i="26"/>
  <c r="E69" i="26"/>
  <c r="F69" i="26"/>
  <c r="E70" i="26"/>
  <c r="F70" i="26"/>
  <c r="E71" i="26"/>
  <c r="F71" i="26"/>
  <c r="E72" i="26"/>
  <c r="F72" i="26"/>
  <c r="E73" i="26"/>
  <c r="F73" i="26"/>
  <c r="E74" i="26"/>
  <c r="F74" i="26"/>
  <c r="E75" i="26"/>
  <c r="F75" i="26"/>
  <c r="E79" i="26"/>
  <c r="F79" i="26"/>
  <c r="E80" i="26"/>
  <c r="F80" i="26"/>
  <c r="E81" i="26"/>
  <c r="F81" i="26"/>
  <c r="E82" i="26"/>
  <c r="F82" i="26"/>
  <c r="E83" i="26"/>
  <c r="F83" i="26"/>
  <c r="E84" i="26"/>
  <c r="F84" i="26"/>
  <c r="E85" i="26"/>
  <c r="F85" i="26"/>
  <c r="E86" i="26"/>
  <c r="F86" i="26"/>
  <c r="E87" i="26"/>
  <c r="F87" i="26"/>
  <c r="E88" i="26"/>
  <c r="F88" i="26"/>
  <c r="E89" i="26"/>
  <c r="F89" i="26"/>
  <c r="E92" i="26"/>
  <c r="F92" i="26"/>
  <c r="E93" i="26"/>
  <c r="F93" i="26"/>
  <c r="E94" i="26"/>
  <c r="F94" i="26"/>
  <c r="E95" i="26"/>
  <c r="F95" i="26"/>
  <c r="E96" i="26"/>
  <c r="F96" i="26"/>
  <c r="E97" i="26"/>
  <c r="F97" i="26"/>
  <c r="E98" i="26"/>
  <c r="F98" i="26"/>
  <c r="E99" i="26"/>
  <c r="F99" i="26"/>
  <c r="E100" i="26"/>
  <c r="F100" i="26"/>
  <c r="E101" i="26"/>
  <c r="F101" i="26"/>
  <c r="E102" i="26"/>
  <c r="F102" i="26"/>
  <c r="E103" i="26"/>
  <c r="F103" i="26"/>
  <c r="E105" i="26"/>
  <c r="F105" i="26"/>
  <c r="E106" i="26"/>
  <c r="F106" i="26"/>
  <c r="E107" i="26"/>
  <c r="F107" i="26"/>
  <c r="E110" i="26"/>
  <c r="F110" i="26"/>
  <c r="E111" i="26"/>
  <c r="F111" i="26"/>
  <c r="E112" i="26"/>
  <c r="F112" i="26"/>
  <c r="E115" i="26"/>
  <c r="F115" i="26"/>
  <c r="E116" i="26"/>
  <c r="F116" i="26"/>
  <c r="E117" i="26"/>
  <c r="F117" i="26"/>
  <c r="E118" i="26"/>
  <c r="F118" i="26"/>
  <c r="E119" i="26"/>
  <c r="F119" i="26"/>
  <c r="E120" i="26"/>
  <c r="F120" i="26"/>
  <c r="E121" i="26"/>
  <c r="F121" i="26"/>
  <c r="E122" i="26"/>
  <c r="F122" i="26"/>
  <c r="E123" i="26"/>
  <c r="F123" i="26"/>
  <c r="F12" i="26"/>
  <c r="E12" i="26"/>
  <c r="D128" i="26"/>
  <c r="D129" i="26"/>
  <c r="D130" i="26"/>
  <c r="D131" i="26"/>
  <c r="D132" i="26"/>
  <c r="D134" i="26"/>
  <c r="D135" i="26"/>
  <c r="D136" i="26"/>
  <c r="D127" i="26"/>
  <c r="D81" i="26"/>
  <c r="D82" i="26"/>
  <c r="D83" i="26"/>
  <c r="D84" i="26"/>
  <c r="D85" i="26"/>
  <c r="D86" i="26"/>
  <c r="D87" i="26"/>
  <c r="D88" i="26"/>
  <c r="D89" i="26"/>
  <c r="D92" i="26"/>
  <c r="D93" i="26"/>
  <c r="D94" i="26"/>
  <c r="D95" i="26"/>
  <c r="D96" i="26"/>
  <c r="D97" i="26"/>
  <c r="D98" i="26"/>
  <c r="D99" i="26"/>
  <c r="D100" i="26"/>
  <c r="D101" i="26"/>
  <c r="D102" i="26"/>
  <c r="D103" i="26"/>
  <c r="D105" i="26"/>
  <c r="D106" i="26"/>
  <c r="D107" i="26"/>
  <c r="D110" i="26"/>
  <c r="D111" i="26"/>
  <c r="D112" i="26"/>
  <c r="D115" i="26"/>
  <c r="D116" i="26"/>
  <c r="D117" i="26"/>
  <c r="D118" i="26"/>
  <c r="D119" i="26"/>
  <c r="D120" i="26"/>
  <c r="D121" i="26"/>
  <c r="D122" i="26"/>
  <c r="D123" i="26"/>
  <c r="D80" i="26"/>
  <c r="C71" i="26"/>
  <c r="C72" i="26"/>
  <c r="C73" i="26"/>
  <c r="C74" i="26"/>
  <c r="C75" i="26"/>
  <c r="C79" i="26"/>
  <c r="C70" i="26"/>
  <c r="D67" i="26"/>
  <c r="D68" i="26"/>
  <c r="D69" i="26"/>
  <c r="D66" i="26"/>
  <c r="C39" i="26"/>
  <c r="C40" i="26"/>
  <c r="C41" i="26"/>
  <c r="C43" i="26"/>
  <c r="C44" i="26"/>
  <c r="G44" i="26" s="1"/>
  <c r="C45" i="26"/>
  <c r="C46" i="26"/>
  <c r="C47" i="26"/>
  <c r="C48" i="26"/>
  <c r="C49" i="26"/>
  <c r="C50" i="26"/>
  <c r="C51" i="26"/>
  <c r="C52" i="26"/>
  <c r="C53" i="26"/>
  <c r="C54" i="26"/>
  <c r="C55" i="26"/>
  <c r="C56" i="26"/>
  <c r="C57" i="26"/>
  <c r="C58" i="26"/>
  <c r="C59" i="26"/>
  <c r="C60" i="26"/>
  <c r="C61" i="26"/>
  <c r="C62" i="26"/>
  <c r="C63" i="26"/>
  <c r="C64" i="26"/>
  <c r="C65" i="26"/>
  <c r="C36" i="26"/>
  <c r="D35" i="26"/>
  <c r="C14" i="26"/>
  <c r="C15" i="26"/>
  <c r="C16" i="26"/>
  <c r="C17" i="26"/>
  <c r="C18" i="26"/>
  <c r="C19" i="26"/>
  <c r="C20" i="26"/>
  <c r="C21" i="26"/>
  <c r="C22" i="26"/>
  <c r="G22" i="26" s="1"/>
  <c r="C23" i="26"/>
  <c r="C24" i="26"/>
  <c r="C25" i="26"/>
  <c r="C26" i="26"/>
  <c r="C27" i="26"/>
  <c r="C28" i="26"/>
  <c r="C29" i="26"/>
  <c r="C30" i="26"/>
  <c r="G30" i="26" s="1"/>
  <c r="C31" i="26"/>
  <c r="C32" i="26"/>
  <c r="C33" i="26"/>
  <c r="C34" i="26"/>
  <c r="C13" i="26"/>
  <c r="C12" i="26"/>
  <c r="J413" i="26"/>
  <c r="G235" i="26"/>
  <c r="K235" i="26" s="1"/>
  <c r="N235" i="26" s="1"/>
  <c r="M353" i="26" s="1"/>
  <c r="H156" i="26"/>
  <c r="L156" i="26" s="1"/>
  <c r="M156" i="26" s="1"/>
  <c r="N274" i="26" s="1"/>
  <c r="G34" i="26" l="1"/>
  <c r="G26" i="26"/>
  <c r="G18" i="26"/>
  <c r="H134" i="26"/>
  <c r="L134" i="26" s="1"/>
  <c r="P134" i="26" s="1"/>
  <c r="G223" i="26"/>
  <c r="K223" i="26" s="1"/>
  <c r="N223" i="26" s="1"/>
  <c r="M341" i="26" s="1"/>
  <c r="H129" i="26"/>
  <c r="L129" i="26" s="1"/>
  <c r="P129" i="26" s="1"/>
  <c r="G252" i="26"/>
  <c r="K252" i="26" s="1"/>
  <c r="N252" i="26" s="1"/>
  <c r="M370" i="26" s="1"/>
  <c r="G221" i="26"/>
  <c r="K221" i="26" s="1"/>
  <c r="N221" i="26" s="1"/>
  <c r="M339" i="26" s="1"/>
  <c r="G217" i="26"/>
  <c r="K217" i="26" s="1"/>
  <c r="N217" i="26" s="1"/>
  <c r="M335" i="26" s="1"/>
  <c r="H147" i="26"/>
  <c r="L147" i="26" s="1"/>
  <c r="M147" i="26" s="1"/>
  <c r="N265" i="26" s="1"/>
  <c r="G251" i="26"/>
  <c r="K251" i="26" s="1"/>
  <c r="N251" i="26" s="1"/>
  <c r="M369" i="26" s="1"/>
  <c r="G245" i="26"/>
  <c r="K245" i="26" s="1"/>
  <c r="N245" i="26" s="1"/>
  <c r="M363" i="26" s="1"/>
  <c r="H161" i="26"/>
  <c r="L161" i="26" s="1"/>
  <c r="M161" i="26" s="1"/>
  <c r="N279" i="26" s="1"/>
  <c r="G210" i="26"/>
  <c r="K210" i="26" s="1"/>
  <c r="N210" i="26" s="1"/>
  <c r="M328" i="26" s="1"/>
  <c r="G191" i="26"/>
  <c r="K191" i="26" s="1"/>
  <c r="N191" i="26" s="1"/>
  <c r="M309" i="26" s="1"/>
  <c r="G14" i="26"/>
  <c r="K14" i="26" s="1"/>
  <c r="O14" i="26" s="1"/>
  <c r="H405" i="26"/>
  <c r="I405" i="26" s="1"/>
  <c r="J399" i="26" s="1"/>
  <c r="H160" i="26"/>
  <c r="L160" i="26" s="1"/>
  <c r="M160" i="26" s="1"/>
  <c r="N278" i="26" s="1"/>
  <c r="G206" i="26"/>
  <c r="K206" i="26" s="1"/>
  <c r="N206" i="26" s="1"/>
  <c r="M324" i="26" s="1"/>
  <c r="G205" i="26"/>
  <c r="K205" i="26" s="1"/>
  <c r="N205" i="26" s="1"/>
  <c r="M323" i="26" s="1"/>
  <c r="G200" i="26"/>
  <c r="K200" i="26" s="1"/>
  <c r="N200" i="26" s="1"/>
  <c r="M318" i="26" s="1"/>
  <c r="G195" i="26"/>
  <c r="K195" i="26" s="1"/>
  <c r="N195" i="26" s="1"/>
  <c r="M313" i="26" s="1"/>
  <c r="G194" i="26"/>
  <c r="K194" i="26" s="1"/>
  <c r="N194" i="26" s="1"/>
  <c r="M312" i="26" s="1"/>
  <c r="G192" i="26"/>
  <c r="K192" i="26" s="1"/>
  <c r="N192" i="26" s="1"/>
  <c r="M310" i="26" s="1"/>
  <c r="G190" i="26"/>
  <c r="K190" i="26" s="1"/>
  <c r="N190" i="26" s="1"/>
  <c r="M308" i="26" s="1"/>
  <c r="G188" i="26"/>
  <c r="K188" i="26" s="1"/>
  <c r="N188" i="26" s="1"/>
  <c r="M306" i="26" s="1"/>
  <c r="G187" i="26"/>
  <c r="K187" i="26" s="1"/>
  <c r="N187" i="26" s="1"/>
  <c r="M305" i="26" s="1"/>
  <c r="H172" i="26"/>
  <c r="L172" i="26" s="1"/>
  <c r="M172" i="26" s="1"/>
  <c r="N290" i="26" s="1"/>
  <c r="H157" i="26"/>
  <c r="L157" i="26" s="1"/>
  <c r="M157" i="26" s="1"/>
  <c r="N275" i="26" s="1"/>
  <c r="H155" i="26"/>
  <c r="L155" i="26" s="1"/>
  <c r="M155" i="26" s="1"/>
  <c r="N273" i="26" s="1"/>
  <c r="H153" i="26"/>
  <c r="L153" i="26" s="1"/>
  <c r="M153" i="26" s="1"/>
  <c r="N271" i="26" s="1"/>
  <c r="H146" i="26"/>
  <c r="L146" i="26" s="1"/>
  <c r="M146" i="26" s="1"/>
  <c r="N264" i="26" s="1"/>
  <c r="H141" i="26"/>
  <c r="L141" i="26" s="1"/>
  <c r="M141" i="26" s="1"/>
  <c r="N259" i="26" s="1"/>
  <c r="H381" i="26"/>
  <c r="L381" i="26" s="1"/>
  <c r="P381" i="26" s="1"/>
  <c r="G397" i="26"/>
  <c r="H404" i="26"/>
  <c r="I404" i="26" s="1"/>
  <c r="J402" i="26" s="1"/>
  <c r="G418" i="26"/>
  <c r="J418" i="26" s="1"/>
  <c r="I410" i="26" s="1"/>
  <c r="G389" i="26"/>
  <c r="K389" i="26" s="1"/>
  <c r="O389" i="26" s="1"/>
  <c r="H379" i="26"/>
  <c r="L379" i="26" s="1"/>
  <c r="P379" i="26" s="1"/>
  <c r="H139" i="26"/>
  <c r="L139" i="26" s="1"/>
  <c r="M139" i="26" s="1"/>
  <c r="N257" i="26" s="1"/>
  <c r="G59" i="26"/>
  <c r="K59" i="26" s="1"/>
  <c r="O59" i="26" s="1"/>
  <c r="G55" i="26"/>
  <c r="K55" i="26" s="1"/>
  <c r="O55" i="26" s="1"/>
  <c r="G51" i="26"/>
  <c r="K51" i="26" s="1"/>
  <c r="O51" i="26" s="1"/>
  <c r="G47" i="26"/>
  <c r="K47" i="26" s="1"/>
  <c r="O47" i="26" s="1"/>
  <c r="G43" i="26"/>
  <c r="K43" i="26" s="1"/>
  <c r="O43" i="26" s="1"/>
  <c r="G73" i="26"/>
  <c r="K73" i="26" s="1"/>
  <c r="O73" i="26" s="1"/>
  <c r="H119" i="26"/>
  <c r="L119" i="26" s="1"/>
  <c r="P119" i="26" s="1"/>
  <c r="H107" i="26"/>
  <c r="L107" i="26" s="1"/>
  <c r="P107" i="26" s="1"/>
  <c r="H98" i="26"/>
  <c r="L98" i="26" s="1"/>
  <c r="P98" i="26" s="1"/>
  <c r="H94" i="26"/>
  <c r="L94" i="26" s="1"/>
  <c r="P94" i="26" s="1"/>
  <c r="H88" i="26"/>
  <c r="L88" i="26" s="1"/>
  <c r="P88" i="26" s="1"/>
  <c r="H84" i="26"/>
  <c r="L84" i="26" s="1"/>
  <c r="P84" i="26" s="1"/>
  <c r="G255" i="26"/>
  <c r="K255" i="26" s="1"/>
  <c r="N255" i="26" s="1"/>
  <c r="M373" i="26" s="1"/>
  <c r="G253" i="26"/>
  <c r="K253" i="26" s="1"/>
  <c r="N253" i="26" s="1"/>
  <c r="M371" i="26" s="1"/>
  <c r="G249" i="26"/>
  <c r="K249" i="26" s="1"/>
  <c r="N249" i="26" s="1"/>
  <c r="M367" i="26" s="1"/>
  <c r="G243" i="26"/>
  <c r="K243" i="26" s="1"/>
  <c r="N243" i="26" s="1"/>
  <c r="M361" i="26" s="1"/>
  <c r="G238" i="26"/>
  <c r="K238" i="26" s="1"/>
  <c r="N238" i="26" s="1"/>
  <c r="M356" i="26" s="1"/>
  <c r="G236" i="26"/>
  <c r="K236" i="26" s="1"/>
  <c r="N236" i="26" s="1"/>
  <c r="M354" i="26" s="1"/>
  <c r="G234" i="26"/>
  <c r="K234" i="26" s="1"/>
  <c r="N234" i="26" s="1"/>
  <c r="M352" i="26" s="1"/>
  <c r="G232" i="26"/>
  <c r="K232" i="26" s="1"/>
  <c r="N232" i="26" s="1"/>
  <c r="M350" i="26" s="1"/>
  <c r="G220" i="26"/>
  <c r="K220" i="26" s="1"/>
  <c r="N220" i="26" s="1"/>
  <c r="M338" i="26" s="1"/>
  <c r="G218" i="26"/>
  <c r="K218" i="26" s="1"/>
  <c r="N218" i="26" s="1"/>
  <c r="M336" i="26" s="1"/>
  <c r="G216" i="26"/>
  <c r="K216" i="26" s="1"/>
  <c r="N216" i="26" s="1"/>
  <c r="M334" i="26" s="1"/>
  <c r="G214" i="26"/>
  <c r="K214" i="26" s="1"/>
  <c r="N214" i="26" s="1"/>
  <c r="M332" i="26" s="1"/>
  <c r="G209" i="26"/>
  <c r="K209" i="26" s="1"/>
  <c r="N209" i="26" s="1"/>
  <c r="M327" i="26" s="1"/>
  <c r="G207" i="26"/>
  <c r="K207" i="26" s="1"/>
  <c r="N207" i="26" s="1"/>
  <c r="M325" i="26" s="1"/>
  <c r="G203" i="26"/>
  <c r="K203" i="26" s="1"/>
  <c r="N203" i="26" s="1"/>
  <c r="M321" i="26" s="1"/>
  <c r="G201" i="26"/>
  <c r="K201" i="26" s="1"/>
  <c r="N201" i="26" s="1"/>
  <c r="M319" i="26" s="1"/>
  <c r="G199" i="26"/>
  <c r="K199" i="26" s="1"/>
  <c r="N199" i="26" s="1"/>
  <c r="M317" i="26" s="1"/>
  <c r="G197" i="26"/>
  <c r="K197" i="26" s="1"/>
  <c r="N197" i="26" s="1"/>
  <c r="M315" i="26" s="1"/>
  <c r="G193" i="26"/>
  <c r="K193" i="26" s="1"/>
  <c r="N193" i="26" s="1"/>
  <c r="M311" i="26" s="1"/>
  <c r="G189" i="26"/>
  <c r="K189" i="26" s="1"/>
  <c r="N189" i="26" s="1"/>
  <c r="M307" i="26" s="1"/>
  <c r="H185" i="26"/>
  <c r="L185" i="26" s="1"/>
  <c r="M185" i="26" s="1"/>
  <c r="N303" i="26" s="1"/>
  <c r="N302" i="26"/>
  <c r="H176" i="26"/>
  <c r="L176" i="26" s="1"/>
  <c r="M176" i="26" s="1"/>
  <c r="N294" i="26" s="1"/>
  <c r="H167" i="26"/>
  <c r="L167" i="26" s="1"/>
  <c r="M167" i="26" s="1"/>
  <c r="N285" i="26" s="1"/>
  <c r="H151" i="26"/>
  <c r="L151" i="26" s="1"/>
  <c r="M151" i="26" s="1"/>
  <c r="N269" i="26" s="1"/>
  <c r="H149" i="26"/>
  <c r="L149" i="26" s="1"/>
  <c r="M149" i="26" s="1"/>
  <c r="N267" i="26" s="1"/>
  <c r="G383" i="26"/>
  <c r="K383" i="26" s="1"/>
  <c r="O383" i="26" s="1"/>
  <c r="G387" i="26"/>
  <c r="K387" i="26" s="1"/>
  <c r="O387" i="26" s="1"/>
  <c r="G395" i="26"/>
  <c r="K395" i="26" s="1"/>
  <c r="O395" i="26" s="1"/>
  <c r="G417" i="26"/>
  <c r="J417" i="26" s="1"/>
  <c r="I409" i="26" s="1"/>
  <c r="G416" i="26"/>
  <c r="J416" i="26" s="1"/>
  <c r="I408" i="26" s="1"/>
  <c r="H123" i="26"/>
  <c r="L123" i="26" s="1"/>
  <c r="H142" i="26"/>
  <c r="L142" i="26" s="1"/>
  <c r="M142" i="26" s="1"/>
  <c r="N260" i="26" s="1"/>
  <c r="J414" i="26"/>
  <c r="I412" i="26" s="1"/>
  <c r="G123" i="26"/>
  <c r="K123" i="26" s="1"/>
  <c r="G64" i="26"/>
  <c r="K64" i="26" s="1"/>
  <c r="O64" i="26" s="1"/>
  <c r="G56" i="26"/>
  <c r="K56" i="26" s="1"/>
  <c r="O56" i="26" s="1"/>
  <c r="G39" i="26"/>
  <c r="K39" i="26" s="1"/>
  <c r="O39" i="26" s="1"/>
  <c r="H69" i="26"/>
  <c r="L69" i="26" s="1"/>
  <c r="P69" i="26" s="1"/>
  <c r="G74" i="26"/>
  <c r="K74" i="26" s="1"/>
  <c r="O74" i="26" s="1"/>
  <c r="H80" i="26"/>
  <c r="L80" i="26" s="1"/>
  <c r="P80" i="26" s="1"/>
  <c r="H406" i="26"/>
  <c r="H130" i="26"/>
  <c r="L130" i="26" s="1"/>
  <c r="P130" i="26" s="1"/>
  <c r="K34" i="26"/>
  <c r="O34" i="26" s="1"/>
  <c r="K30" i="26"/>
  <c r="O30" i="26" s="1"/>
  <c r="K26" i="26"/>
  <c r="O26" i="26" s="1"/>
  <c r="K22" i="26"/>
  <c r="O22" i="26" s="1"/>
  <c r="K18" i="26"/>
  <c r="O18" i="26" s="1"/>
  <c r="K44" i="26"/>
  <c r="O44" i="26" s="1"/>
  <c r="H120" i="26"/>
  <c r="H116" i="26"/>
  <c r="H110" i="26"/>
  <c r="H103" i="26"/>
  <c r="H99" i="26"/>
  <c r="H95" i="26"/>
  <c r="H85" i="26"/>
  <c r="G63" i="26"/>
  <c r="G248" i="26"/>
  <c r="K248" i="26" s="1"/>
  <c r="N248" i="26" s="1"/>
  <c r="M366" i="26" s="1"/>
  <c r="G219" i="26"/>
  <c r="K219" i="26" s="1"/>
  <c r="N219" i="26" s="1"/>
  <c r="M337" i="26" s="1"/>
  <c r="G215" i="26"/>
  <c r="K215" i="26" s="1"/>
  <c r="N215" i="26" s="1"/>
  <c r="M333" i="26" s="1"/>
  <c r="G213" i="26"/>
  <c r="K213" i="26" s="1"/>
  <c r="N213" i="26" s="1"/>
  <c r="M331" i="26" s="1"/>
  <c r="G202" i="26"/>
  <c r="K202" i="26" s="1"/>
  <c r="N202" i="26" s="1"/>
  <c r="M320" i="26" s="1"/>
  <c r="H175" i="26"/>
  <c r="L175" i="26" s="1"/>
  <c r="M175" i="26" s="1"/>
  <c r="N293" i="26" s="1"/>
  <c r="H169" i="26"/>
  <c r="L169" i="26" s="1"/>
  <c r="M169" i="26" s="1"/>
  <c r="N287" i="26" s="1"/>
  <c r="H164" i="26"/>
  <c r="L164" i="26" s="1"/>
  <c r="M164" i="26" s="1"/>
  <c r="N282" i="26" s="1"/>
  <c r="H159" i="26"/>
  <c r="L159" i="26" s="1"/>
  <c r="M159" i="26" s="1"/>
  <c r="N277" i="26" s="1"/>
  <c r="H154" i="26"/>
  <c r="L154" i="26" s="1"/>
  <c r="M154" i="26" s="1"/>
  <c r="N272" i="26" s="1"/>
  <c r="H150" i="26"/>
  <c r="L150" i="26" s="1"/>
  <c r="M150" i="26" s="1"/>
  <c r="N268" i="26" s="1"/>
  <c r="H145" i="26"/>
  <c r="L145" i="26" s="1"/>
  <c r="M145" i="26" s="1"/>
  <c r="N263" i="26" s="1"/>
  <c r="H390" i="26"/>
  <c r="L390" i="26" s="1"/>
  <c r="P390" i="26" s="1"/>
  <c r="G411" i="26"/>
  <c r="I403" i="26"/>
  <c r="J401" i="26" s="1"/>
  <c r="H400" i="26"/>
  <c r="H396" i="26"/>
  <c r="L396" i="26" s="1"/>
  <c r="P396" i="26" s="1"/>
  <c r="G385" i="26"/>
  <c r="K385" i="26" s="1"/>
  <c r="O385" i="26" s="1"/>
  <c r="G393" i="26"/>
  <c r="K393" i="26" s="1"/>
  <c r="O393" i="26" s="1"/>
  <c r="G382" i="26"/>
  <c r="K382" i="26" s="1"/>
  <c r="O382" i="26" s="1"/>
  <c r="H132" i="26"/>
  <c r="L132" i="26" s="1"/>
  <c r="P132" i="26" s="1"/>
  <c r="H128" i="26"/>
  <c r="L128" i="26" s="1"/>
  <c r="P128" i="26" s="1"/>
  <c r="H136" i="26"/>
  <c r="L136" i="26" s="1"/>
  <c r="M136" i="26" s="1"/>
  <c r="N124" i="26" s="1"/>
  <c r="H135" i="26"/>
  <c r="L135" i="26" s="1"/>
  <c r="P135" i="26" s="1"/>
  <c r="H127" i="26"/>
  <c r="L127" i="26" s="1"/>
  <c r="P127" i="26" s="1"/>
  <c r="G29" i="26"/>
  <c r="G21" i="26"/>
  <c r="H35" i="26"/>
  <c r="L35" i="26" s="1"/>
  <c r="H66" i="26"/>
  <c r="L66" i="26" s="1"/>
  <c r="P66" i="26" s="1"/>
  <c r="G70" i="26"/>
  <c r="K70" i="26" s="1"/>
  <c r="O70" i="26" s="1"/>
  <c r="G13" i="26"/>
  <c r="G32" i="26"/>
  <c r="G28" i="26"/>
  <c r="G24" i="26"/>
  <c r="G20" i="26"/>
  <c r="G16" i="26"/>
  <c r="G36" i="26"/>
  <c r="K36" i="26" s="1"/>
  <c r="O36" i="26" s="1"/>
  <c r="G58" i="26"/>
  <c r="G50" i="26"/>
  <c r="G46" i="26"/>
  <c r="G41" i="26"/>
  <c r="G79" i="26"/>
  <c r="G72" i="26"/>
  <c r="H122" i="26"/>
  <c r="H118" i="26"/>
  <c r="H112" i="26"/>
  <c r="H106" i="26"/>
  <c r="H101" i="26"/>
  <c r="H97" i="26"/>
  <c r="H87" i="26"/>
  <c r="G33" i="26"/>
  <c r="G25" i="26"/>
  <c r="G17" i="26"/>
  <c r="G31" i="26"/>
  <c r="G27" i="26"/>
  <c r="G23" i="26"/>
  <c r="G19" i="26"/>
  <c r="G15" i="26"/>
  <c r="G65" i="26"/>
  <c r="G61" i="26"/>
  <c r="G57" i="26"/>
  <c r="G53" i="26"/>
  <c r="G49" i="26"/>
  <c r="G45" i="26"/>
  <c r="G40" i="26"/>
  <c r="H68" i="26"/>
  <c r="G75" i="26"/>
  <c r="H117" i="26"/>
  <c r="H105" i="26"/>
  <c r="H96" i="26"/>
  <c r="H92" i="26"/>
  <c r="H86" i="26"/>
  <c r="H82" i="26"/>
  <c r="E420" i="26"/>
  <c r="F420" i="26"/>
  <c r="H143" i="26"/>
  <c r="L143" i="26" s="1"/>
  <c r="M143" i="26" s="1"/>
  <c r="N261" i="26" s="1"/>
  <c r="C420" i="26"/>
  <c r="G12" i="26"/>
  <c r="G48" i="26"/>
  <c r="G52" i="26"/>
  <c r="G60" i="26"/>
  <c r="H81" i="26"/>
  <c r="H89" i="26"/>
  <c r="H100" i="26"/>
  <c r="H111" i="26"/>
  <c r="H121" i="26"/>
  <c r="H131" i="26"/>
  <c r="L131" i="26" s="1"/>
  <c r="P131" i="26" s="1"/>
  <c r="H148" i="26"/>
  <c r="L148" i="26" s="1"/>
  <c r="M148" i="26" s="1"/>
  <c r="N266" i="26" s="1"/>
  <c r="H168" i="26"/>
  <c r="L168" i="26" s="1"/>
  <c r="M168" i="26" s="1"/>
  <c r="N286" i="26" s="1"/>
  <c r="D420" i="26"/>
  <c r="G54" i="26"/>
  <c r="G62" i="26"/>
  <c r="H67" i="26"/>
  <c r="G71" i="26"/>
  <c r="H83" i="26"/>
  <c r="H93" i="26"/>
  <c r="H102" i="26"/>
  <c r="H115" i="26"/>
  <c r="G198" i="26"/>
  <c r="K198" i="26" s="1"/>
  <c r="N198" i="26" s="1"/>
  <c r="M316" i="26" s="1"/>
  <c r="H152" i="26"/>
  <c r="L152" i="26" s="1"/>
  <c r="M152" i="26" s="1"/>
  <c r="N270" i="26" s="1"/>
  <c r="H166" i="26"/>
  <c r="L166" i="26" s="1"/>
  <c r="M166" i="26" s="1"/>
  <c r="N284" i="26" s="1"/>
  <c r="H173" i="26"/>
  <c r="L173" i="26" s="1"/>
  <c r="M173" i="26" s="1"/>
  <c r="N291" i="26" s="1"/>
  <c r="H186" i="26"/>
  <c r="L186" i="26" s="1"/>
  <c r="M186" i="26" s="1"/>
  <c r="N304" i="26" s="1"/>
  <c r="G211" i="26"/>
  <c r="K211" i="26" s="1"/>
  <c r="N211" i="26" s="1"/>
  <c r="M329" i="26" s="1"/>
  <c r="H388" i="26"/>
  <c r="L388" i="26" s="1"/>
  <c r="P388" i="26" s="1"/>
  <c r="G237" i="26"/>
  <c r="K237" i="26" s="1"/>
  <c r="N237" i="26" s="1"/>
  <c r="M355" i="26" s="1"/>
  <c r="G244" i="26"/>
  <c r="K244" i="26" s="1"/>
  <c r="N244" i="26" s="1"/>
  <c r="M362" i="26" s="1"/>
  <c r="G250" i="26"/>
  <c r="K250" i="26" s="1"/>
  <c r="N250" i="26" s="1"/>
  <c r="M368" i="26" s="1"/>
  <c r="G380" i="26"/>
  <c r="K380" i="26" s="1"/>
  <c r="O380" i="26" s="1"/>
  <c r="G204" i="26"/>
  <c r="K204" i="26" s="1"/>
  <c r="N204" i="26" s="1"/>
  <c r="M322" i="26" s="1"/>
  <c r="G222" i="26"/>
  <c r="K222" i="26" s="1"/>
  <c r="N222" i="26" s="1"/>
  <c r="M340" i="26" s="1"/>
  <c r="G241" i="26"/>
  <c r="K241" i="26" s="1"/>
  <c r="N241" i="26" s="1"/>
  <c r="M359" i="26" s="1"/>
  <c r="G247" i="26"/>
  <c r="K247" i="26" s="1"/>
  <c r="N247" i="26" s="1"/>
  <c r="M365" i="26" s="1"/>
  <c r="G254" i="26"/>
  <c r="K254" i="26" s="1"/>
  <c r="N254" i="26" s="1"/>
  <c r="M372" i="26" s="1"/>
  <c r="H384" i="26"/>
  <c r="L384" i="26" s="1"/>
  <c r="P384" i="26" s="1"/>
  <c r="H392" i="26"/>
  <c r="L392" i="26" s="1"/>
  <c r="P392" i="26" s="1"/>
  <c r="G208" i="26"/>
  <c r="K208" i="26" s="1"/>
  <c r="N208" i="26" s="1"/>
  <c r="M326" i="26" s="1"/>
  <c r="G233" i="26"/>
  <c r="K233" i="26" s="1"/>
  <c r="N233" i="26" s="1"/>
  <c r="M351" i="26" s="1"/>
  <c r="G378" i="26"/>
  <c r="K378" i="26" s="1"/>
  <c r="O378" i="26" s="1"/>
  <c r="H386" i="26"/>
  <c r="L386" i="26" s="1"/>
  <c r="P386" i="26" s="1"/>
  <c r="H394" i="26"/>
  <c r="L394" i="26" s="1"/>
  <c r="P394" i="26" s="1"/>
  <c r="J411" i="26" l="1"/>
  <c r="I407" i="26" s="1"/>
  <c r="M256" i="26"/>
  <c r="N375" i="26" s="1"/>
  <c r="M374" i="26" s="1"/>
  <c r="N125" i="26" s="1"/>
  <c r="N256" i="26"/>
  <c r="M377" i="26" s="1"/>
  <c r="N376" i="26" s="1"/>
  <c r="M126" i="26" s="1"/>
  <c r="L102" i="26"/>
  <c r="P102" i="26" s="1"/>
  <c r="L83" i="26"/>
  <c r="P83" i="26" s="1"/>
  <c r="L67" i="26"/>
  <c r="P67" i="26" s="1"/>
  <c r="K54" i="26"/>
  <c r="O54" i="26" s="1"/>
  <c r="L111" i="26"/>
  <c r="P111" i="26" s="1"/>
  <c r="L89" i="26"/>
  <c r="P89" i="26" s="1"/>
  <c r="K60" i="26"/>
  <c r="O60" i="26" s="1"/>
  <c r="K48" i="26"/>
  <c r="O48" i="26" s="1"/>
  <c r="L82" i="26"/>
  <c r="P82" i="26" s="1"/>
  <c r="L92" i="26"/>
  <c r="P92" i="26" s="1"/>
  <c r="L105" i="26"/>
  <c r="P105" i="26" s="1"/>
  <c r="K75" i="26"/>
  <c r="O75" i="26" s="1"/>
  <c r="K40" i="26"/>
  <c r="O40" i="26" s="1"/>
  <c r="K49" i="26"/>
  <c r="O49" i="26" s="1"/>
  <c r="K57" i="26"/>
  <c r="O57" i="26" s="1"/>
  <c r="K65" i="26"/>
  <c r="O65" i="26" s="1"/>
  <c r="K19" i="26"/>
  <c r="O19" i="26" s="1"/>
  <c r="K27" i="26"/>
  <c r="O27" i="26" s="1"/>
  <c r="K17" i="26"/>
  <c r="O17" i="26" s="1"/>
  <c r="K33" i="26"/>
  <c r="O33" i="26" s="1"/>
  <c r="L97" i="26"/>
  <c r="P97" i="26" s="1"/>
  <c r="L106" i="26"/>
  <c r="P106" i="26" s="1"/>
  <c r="L118" i="26"/>
  <c r="P118" i="26" s="1"/>
  <c r="K72" i="26"/>
  <c r="O72" i="26" s="1"/>
  <c r="K41" i="26"/>
  <c r="O41" i="26" s="1"/>
  <c r="K50" i="26"/>
  <c r="O50" i="26" s="1"/>
  <c r="K20" i="26"/>
  <c r="O20" i="26" s="1"/>
  <c r="K28" i="26"/>
  <c r="O28" i="26" s="1"/>
  <c r="K13" i="26"/>
  <c r="O13" i="26" s="1"/>
  <c r="K21" i="26"/>
  <c r="O21" i="26" s="1"/>
  <c r="I400" i="26"/>
  <c r="J398" i="26" s="1"/>
  <c r="L85" i="26"/>
  <c r="P85" i="26" s="1"/>
  <c r="L99" i="26"/>
  <c r="P99" i="26" s="1"/>
  <c r="L110" i="26"/>
  <c r="P110" i="26" s="1"/>
  <c r="L120" i="26"/>
  <c r="P120" i="26" s="1"/>
  <c r="L115" i="26"/>
  <c r="P115" i="26" s="1"/>
  <c r="L93" i="26"/>
  <c r="P93" i="26" s="1"/>
  <c r="K71" i="26"/>
  <c r="O71" i="26" s="1"/>
  <c r="K62" i="26"/>
  <c r="O62" i="26" s="1"/>
  <c r="L121" i="26"/>
  <c r="P121" i="26" s="1"/>
  <c r="L100" i="26"/>
  <c r="P100" i="26" s="1"/>
  <c r="L81" i="26"/>
  <c r="P81" i="26" s="1"/>
  <c r="K52" i="26"/>
  <c r="O52" i="26" s="1"/>
  <c r="L86" i="26"/>
  <c r="P86" i="26" s="1"/>
  <c r="L96" i="26"/>
  <c r="P96" i="26" s="1"/>
  <c r="L117" i="26"/>
  <c r="P117" i="26" s="1"/>
  <c r="L68" i="26"/>
  <c r="P68" i="26" s="1"/>
  <c r="K45" i="26"/>
  <c r="O45" i="26" s="1"/>
  <c r="K53" i="26"/>
  <c r="O53" i="26" s="1"/>
  <c r="K61" i="26"/>
  <c r="O61" i="26" s="1"/>
  <c r="K15" i="26"/>
  <c r="O15" i="26" s="1"/>
  <c r="K23" i="26"/>
  <c r="O23" i="26" s="1"/>
  <c r="K31" i="26"/>
  <c r="O31" i="26" s="1"/>
  <c r="K25" i="26"/>
  <c r="O25" i="26" s="1"/>
  <c r="L87" i="26"/>
  <c r="P87" i="26" s="1"/>
  <c r="L101" i="26"/>
  <c r="P101" i="26" s="1"/>
  <c r="L112" i="26"/>
  <c r="P112" i="26" s="1"/>
  <c r="L122" i="26"/>
  <c r="P122" i="26" s="1"/>
  <c r="K79" i="26"/>
  <c r="O79" i="26" s="1"/>
  <c r="K46" i="26"/>
  <c r="O46" i="26" s="1"/>
  <c r="K58" i="26"/>
  <c r="O58" i="26" s="1"/>
  <c r="K16" i="26"/>
  <c r="O16" i="26" s="1"/>
  <c r="K24" i="26"/>
  <c r="O24" i="26" s="1"/>
  <c r="K32" i="26"/>
  <c r="O32" i="26" s="1"/>
  <c r="K29" i="26"/>
  <c r="O29" i="26" s="1"/>
  <c r="K63" i="26"/>
  <c r="O63" i="26" s="1"/>
  <c r="L95" i="26"/>
  <c r="P95" i="26" s="1"/>
  <c r="L103" i="26"/>
  <c r="P103" i="26" s="1"/>
  <c r="L116" i="26"/>
  <c r="P116" i="26" s="1"/>
  <c r="G420" i="26"/>
  <c r="K12" i="26"/>
  <c r="O12" i="26"/>
  <c r="H420" i="26"/>
  <c r="P35" i="26"/>
  <c r="O123" i="26" l="1"/>
  <c r="L420" i="26"/>
  <c r="K420" i="26"/>
  <c r="I420" i="26"/>
  <c r="O420" i="26"/>
  <c r="J420" i="26"/>
  <c r="N420" i="26"/>
  <c r="M420" i="26"/>
  <c r="P123" i="26"/>
  <c r="P420" i="26" s="1"/>
  <c r="J16" i="20" l="1"/>
  <c r="J12" i="20"/>
  <c r="H16" i="20"/>
  <c r="H12" i="20"/>
  <c r="F16" i="20"/>
  <c r="F12" i="20"/>
  <c r="A6" i="8"/>
  <c r="A6" i="62" s="1"/>
  <c r="A6" i="64" s="1"/>
  <c r="A6" i="66" s="1"/>
  <c r="A6" i="88" s="1"/>
  <c r="A6" i="89" s="1"/>
  <c r="A6" i="90" s="1"/>
  <c r="A6" i="91" s="1"/>
  <c r="J62" i="14"/>
  <c r="J61" i="14" s="1"/>
  <c r="J57" i="14"/>
  <c r="J56" i="14" s="1"/>
  <c r="J49" i="14"/>
  <c r="J45" i="14"/>
  <c r="J25" i="14"/>
  <c r="J86" i="14"/>
  <c r="J35" i="17"/>
  <c r="H35" i="17"/>
  <c r="J19" i="17"/>
  <c r="H19" i="17"/>
  <c r="E44" i="16"/>
  <c r="D44" i="16"/>
  <c r="E42" i="16"/>
  <c r="D42" i="16"/>
  <c r="E40" i="16"/>
  <c r="D40" i="16"/>
  <c r="E38" i="16"/>
  <c r="E30" i="16" s="1"/>
  <c r="D38" i="16"/>
  <c r="E36" i="16"/>
  <c r="D36" i="16"/>
  <c r="E26" i="16"/>
  <c r="D26" i="16"/>
  <c r="E24" i="16"/>
  <c r="D24" i="16"/>
  <c r="E22" i="16"/>
  <c r="D22" i="16"/>
  <c r="E20" i="16"/>
  <c r="D20" i="16"/>
  <c r="E18" i="16"/>
  <c r="D18" i="16"/>
  <c r="E16" i="16"/>
  <c r="D16" i="16"/>
  <c r="D30" i="16" l="1"/>
  <c r="A6" i="45"/>
  <c r="A6" i="46" s="1"/>
  <c r="A6" i="51"/>
  <c r="A6" i="49"/>
  <c r="A6" i="50"/>
  <c r="E14" i="16"/>
  <c r="E12" i="16" s="1"/>
  <c r="D14" i="16"/>
  <c r="A7" i="30"/>
  <c r="A7" i="31"/>
  <c r="B7" i="27"/>
  <c r="B6" i="26"/>
  <c r="A6" i="10"/>
  <c r="A6" i="16"/>
  <c r="A6" i="19"/>
  <c r="A6" i="9"/>
  <c r="A6" i="14"/>
  <c r="A6" i="17"/>
  <c r="A6" i="20"/>
  <c r="H20" i="20"/>
  <c r="H24" i="20" s="1"/>
  <c r="H28" i="20" s="1"/>
  <c r="F20" i="20"/>
  <c r="D24" i="20" s="1"/>
  <c r="D28" i="20" s="1"/>
  <c r="J20" i="20"/>
  <c r="J24" i="20" s="1"/>
  <c r="J28" i="20" s="1"/>
  <c r="J66" i="14"/>
  <c r="J53" i="14"/>
  <c r="J42" i="14"/>
  <c r="D12" i="16" l="1"/>
  <c r="A6" i="47"/>
  <c r="A6" i="48" s="1"/>
  <c r="A6" i="60"/>
  <c r="J68" i="14"/>
  <c r="J89" i="14" s="1"/>
  <c r="L115" i="15" l="1"/>
  <c r="L113" i="15" s="1"/>
  <c r="L111" i="15"/>
  <c r="L110" i="15"/>
  <c r="L107" i="15"/>
  <c r="L106" i="15"/>
  <c r="L105" i="15"/>
  <c r="L102" i="15"/>
  <c r="L101" i="15" s="1"/>
  <c r="L99" i="15"/>
  <c r="M99" i="15" s="1"/>
  <c r="N99" i="15" s="1"/>
  <c r="D100" i="15"/>
  <c r="D98" i="15" s="1"/>
  <c r="D93" i="15"/>
  <c r="D92" i="15"/>
  <c r="D91" i="15"/>
  <c r="L95" i="15"/>
  <c r="L94" i="15" s="1"/>
  <c r="D90" i="15"/>
  <c r="D89" i="15"/>
  <c r="D88" i="15"/>
  <c r="L92" i="15"/>
  <c r="L91" i="15" s="1"/>
  <c r="D86" i="15"/>
  <c r="D85" i="15"/>
  <c r="L89" i="15"/>
  <c r="L88" i="15" s="1"/>
  <c r="D84" i="15"/>
  <c r="D83" i="15"/>
  <c r="D81" i="15"/>
  <c r="D80" i="15"/>
  <c r="D79" i="15"/>
  <c r="D78" i="15"/>
  <c r="D77" i="15"/>
  <c r="D75" i="15"/>
  <c r="D74" i="15"/>
  <c r="D73" i="15"/>
  <c r="L79" i="15"/>
  <c r="D72" i="15"/>
  <c r="L78" i="15"/>
  <c r="D71" i="15"/>
  <c r="L77" i="15"/>
  <c r="D70" i="15"/>
  <c r="L76" i="15"/>
  <c r="D69" i="15"/>
  <c r="D68" i="15"/>
  <c r="D66" i="15"/>
  <c r="L71" i="15"/>
  <c r="D65" i="15"/>
  <c r="L70" i="15"/>
  <c r="D64" i="15"/>
  <c r="L69" i="15"/>
  <c r="D63" i="15"/>
  <c r="D62" i="15"/>
  <c r="D61" i="15"/>
  <c r="L62" i="15"/>
  <c r="L61" i="15"/>
  <c r="D59" i="15"/>
  <c r="D58" i="15"/>
  <c r="D57" i="15"/>
  <c r="L58" i="15"/>
  <c r="L57" i="15" s="1"/>
  <c r="D56" i="15"/>
  <c r="D53" i="15"/>
  <c r="L55" i="15"/>
  <c r="L54" i="15" s="1"/>
  <c r="D52" i="15"/>
  <c r="D51" i="15"/>
  <c r="L47" i="15"/>
  <c r="D43" i="15"/>
  <c r="D42" i="15" s="1"/>
  <c r="L46" i="15"/>
  <c r="L45" i="15"/>
  <c r="D41" i="15"/>
  <c r="D40" i="15" s="1"/>
  <c r="D39" i="15"/>
  <c r="D38" i="15" s="1"/>
  <c r="L42" i="15"/>
  <c r="L41" i="15"/>
  <c r="D37" i="15"/>
  <c r="L40" i="15"/>
  <c r="D36" i="15"/>
  <c r="D35" i="15"/>
  <c r="L38" i="15"/>
  <c r="L37" i="15"/>
  <c r="D33" i="15"/>
  <c r="L36" i="15"/>
  <c r="D32" i="15"/>
  <c r="L35" i="15"/>
  <c r="D31" i="15"/>
  <c r="L34" i="15"/>
  <c r="D30" i="15"/>
  <c r="L33" i="15"/>
  <c r="D29" i="15"/>
  <c r="D27" i="15"/>
  <c r="L26" i="15"/>
  <c r="D26" i="15"/>
  <c r="L25" i="15"/>
  <c r="L24" i="15" s="1"/>
  <c r="D25" i="15"/>
  <c r="D24" i="15"/>
  <c r="D23" i="15"/>
  <c r="L22" i="15"/>
  <c r="L21" i="15" s="1"/>
  <c r="D22" i="15"/>
  <c r="D21" i="15"/>
  <c r="L19" i="15"/>
  <c r="D19" i="15"/>
  <c r="L18" i="15"/>
  <c r="D18" i="15"/>
  <c r="L17" i="15"/>
  <c r="D17" i="15"/>
  <c r="L16" i="15"/>
  <c r="D16" i="15"/>
  <c r="L15" i="15"/>
  <c r="D15" i="15"/>
  <c r="L14" i="15"/>
  <c r="D14" i="15"/>
  <c r="L13" i="15"/>
  <c r="D13" i="15"/>
  <c r="A2" i="15"/>
  <c r="L68" i="15" l="1"/>
  <c r="L75" i="15"/>
  <c r="L44" i="15"/>
  <c r="D12" i="15"/>
  <c r="D28" i="15"/>
  <c r="D54" i="15"/>
  <c r="L12" i="15"/>
  <c r="D49" i="15"/>
  <c r="L104" i="15"/>
  <c r="L32" i="15"/>
  <c r="D34" i="15"/>
  <c r="D87" i="15"/>
  <c r="L60" i="15"/>
  <c r="L81" i="15" s="1"/>
  <c r="D20" i="15"/>
  <c r="D76" i="15"/>
  <c r="L109" i="15"/>
  <c r="D67" i="15"/>
  <c r="D82" i="15"/>
  <c r="D60" i="15"/>
  <c r="L98" i="15"/>
  <c r="N98" i="15"/>
  <c r="O99" i="15"/>
  <c r="O98" i="15" s="1"/>
  <c r="M98" i="15"/>
  <c r="L49" i="15" l="1"/>
  <c r="L83" i="15" s="1"/>
  <c r="L124" i="15"/>
  <c r="D45" i="15"/>
  <c r="D101" i="15"/>
  <c r="D126" i="15" s="1"/>
  <c r="L126" i="15" l="1"/>
  <c r="L131" i="15" s="1"/>
  <c r="F12" i="9"/>
  <c r="F28" i="9" s="1"/>
  <c r="E12" i="9"/>
  <c r="D12" i="9"/>
  <c r="K263" i="1" l="1"/>
  <c r="H67" i="8" s="1"/>
  <c r="K262" i="1"/>
  <c r="H66" i="8" s="1"/>
  <c r="K250" i="1"/>
  <c r="H58" i="8" s="1"/>
  <c r="J34" i="8"/>
  <c r="J72" i="8"/>
  <c r="H85" i="8"/>
  <c r="J74" i="8" l="1"/>
  <c r="I302" i="1"/>
  <c r="L150" i="1"/>
  <c r="J302" i="1"/>
  <c r="H302" i="1"/>
  <c r="G302" i="1"/>
  <c r="L296" i="1"/>
  <c r="K298" i="1"/>
  <c r="K299" i="1"/>
  <c r="K300" i="1"/>
  <c r="K297" i="1"/>
  <c r="K295" i="1"/>
  <c r="L293" i="1"/>
  <c r="L294" i="1"/>
  <c r="L292" i="1"/>
  <c r="L290" i="1"/>
  <c r="K289" i="1"/>
  <c r="L288" i="1"/>
  <c r="K287" i="1"/>
  <c r="L286" i="1"/>
  <c r="K285" i="1"/>
  <c r="L284" i="1"/>
  <c r="K283" i="1"/>
  <c r="L282" i="1"/>
  <c r="K281" i="1"/>
  <c r="L280" i="1"/>
  <c r="K279" i="1"/>
  <c r="L278" i="1"/>
  <c r="K277" i="1"/>
  <c r="L276" i="1"/>
  <c r="K275" i="1"/>
  <c r="K274" i="1"/>
  <c r="L273" i="1"/>
  <c r="K272" i="1"/>
  <c r="L271" i="1"/>
  <c r="K270" i="1"/>
  <c r="K202" i="1"/>
  <c r="K203" i="1"/>
  <c r="K204" i="1"/>
  <c r="K205" i="1"/>
  <c r="K206" i="1"/>
  <c r="K207" i="1"/>
  <c r="K208" i="1"/>
  <c r="K209" i="1"/>
  <c r="K210" i="1"/>
  <c r="K211" i="1"/>
  <c r="K212" i="1"/>
  <c r="K213" i="1"/>
  <c r="K214" i="1"/>
  <c r="K215" i="1"/>
  <c r="K216" i="1"/>
  <c r="K217" i="1"/>
  <c r="K218" i="1"/>
  <c r="K219" i="1"/>
  <c r="K220" i="1"/>
  <c r="K221" i="1"/>
  <c r="K222" i="1"/>
  <c r="K223" i="1"/>
  <c r="K224" i="1"/>
  <c r="K225" i="1"/>
  <c r="K227" i="1"/>
  <c r="K228" i="1"/>
  <c r="K229" i="1"/>
  <c r="H31" i="14" s="1"/>
  <c r="K230" i="1"/>
  <c r="K231" i="1"/>
  <c r="K232" i="1"/>
  <c r="K233" i="1"/>
  <c r="K234" i="1"/>
  <c r="K235" i="1"/>
  <c r="K236" i="1"/>
  <c r="K237" i="1"/>
  <c r="H48" i="8" s="1"/>
  <c r="H34" i="14" s="1"/>
  <c r="K246" i="1"/>
  <c r="H53" i="8" s="1"/>
  <c r="H38" i="14" s="1"/>
  <c r="K247" i="1"/>
  <c r="H54" i="8" s="1"/>
  <c r="H39" i="14" s="1"/>
  <c r="K248" i="1"/>
  <c r="H55" i="8" s="1"/>
  <c r="H40" i="14" s="1"/>
  <c r="K249" i="1"/>
  <c r="H57" i="8" s="1"/>
  <c r="K251" i="1"/>
  <c r="H59" i="8" s="1"/>
  <c r="K252" i="1"/>
  <c r="H60" i="8" s="1"/>
  <c r="K255" i="1"/>
  <c r="K257" i="1"/>
  <c r="K258" i="1"/>
  <c r="K259" i="1"/>
  <c r="K260" i="1"/>
  <c r="H64" i="8" s="1"/>
  <c r="K261" i="1"/>
  <c r="H65" i="8" s="1"/>
  <c r="K264" i="1"/>
  <c r="K265" i="1"/>
  <c r="K266" i="1"/>
  <c r="K267" i="1"/>
  <c r="K269" i="1"/>
  <c r="H70" i="8" s="1"/>
  <c r="K201" i="1"/>
  <c r="L155" i="1"/>
  <c r="L156" i="1"/>
  <c r="L157" i="1"/>
  <c r="L159" i="1"/>
  <c r="L160" i="1"/>
  <c r="H15" i="8" s="1"/>
  <c r="H15" i="14" s="1"/>
  <c r="L161" i="1"/>
  <c r="H16" i="8" s="1"/>
  <c r="H16" i="14" s="1"/>
  <c r="L162" i="1"/>
  <c r="L163" i="1"/>
  <c r="L164" i="1"/>
  <c r="L165" i="1"/>
  <c r="L166" i="1"/>
  <c r="L167" i="1"/>
  <c r="L168" i="1"/>
  <c r="L169" i="1"/>
  <c r="L170" i="1"/>
  <c r="L171" i="1"/>
  <c r="L173" i="1"/>
  <c r="L174" i="1"/>
  <c r="L175" i="1"/>
  <c r="L176" i="1"/>
  <c r="L178" i="1"/>
  <c r="L180" i="1"/>
  <c r="L181" i="1"/>
  <c r="L182" i="1"/>
  <c r="L183" i="1"/>
  <c r="L186" i="1"/>
  <c r="L187" i="1"/>
  <c r="L189" i="1"/>
  <c r="L190" i="1"/>
  <c r="L197" i="1"/>
  <c r="L199" i="1"/>
  <c r="L200" i="1"/>
  <c r="L153" i="1"/>
  <c r="L142" i="1"/>
  <c r="L143" i="1"/>
  <c r="L144" i="1"/>
  <c r="L145" i="1"/>
  <c r="L146" i="1"/>
  <c r="L148" i="1"/>
  <c r="G101" i="5" s="1"/>
  <c r="L141" i="1"/>
  <c r="G95" i="5" s="1"/>
  <c r="L127" i="1"/>
  <c r="G60" i="44" s="1"/>
  <c r="L128" i="1"/>
  <c r="G61" i="44" s="1"/>
  <c r="L129" i="1"/>
  <c r="G62" i="44" s="1"/>
  <c r="L132" i="1"/>
  <c r="G65" i="44" s="1"/>
  <c r="L133" i="1"/>
  <c r="G67" i="44" s="1"/>
  <c r="L134" i="1"/>
  <c r="G68" i="44" s="1"/>
  <c r="L135" i="1"/>
  <c r="G69" i="44" s="1"/>
  <c r="L136" i="1"/>
  <c r="G70" i="44" s="1"/>
  <c r="L137" i="1"/>
  <c r="L138" i="1"/>
  <c r="L139" i="1"/>
  <c r="L92" i="1"/>
  <c r="G18" i="5" s="1"/>
  <c r="L93" i="1"/>
  <c r="L94" i="1"/>
  <c r="G20" i="5" s="1"/>
  <c r="L95" i="1"/>
  <c r="L97" i="1"/>
  <c r="G23" i="5" s="1"/>
  <c r="L99" i="1"/>
  <c r="L102" i="1"/>
  <c r="G29" i="5" s="1"/>
  <c r="G26" i="5" s="1"/>
  <c r="L103" i="1"/>
  <c r="L104" i="1"/>
  <c r="L108" i="1"/>
  <c r="L109" i="1"/>
  <c r="L110" i="1"/>
  <c r="L111" i="1"/>
  <c r="L112" i="1"/>
  <c r="L113" i="1"/>
  <c r="L114" i="1"/>
  <c r="L115" i="1"/>
  <c r="L117" i="1"/>
  <c r="L118" i="1"/>
  <c r="L119" i="1"/>
  <c r="L120" i="1"/>
  <c r="G59" i="5" s="1"/>
  <c r="L122" i="1"/>
  <c r="G61" i="5" s="1"/>
  <c r="L123" i="1"/>
  <c r="L124" i="1"/>
  <c r="L91" i="1"/>
  <c r="K82" i="1"/>
  <c r="K83" i="1"/>
  <c r="K84" i="1"/>
  <c r="K85" i="1"/>
  <c r="K86" i="1"/>
  <c r="K90" i="1"/>
  <c r="B75" i="5" s="1"/>
  <c r="K81" i="1"/>
  <c r="L78" i="1"/>
  <c r="L79" i="1"/>
  <c r="L80" i="1"/>
  <c r="L77" i="1"/>
  <c r="K74" i="1"/>
  <c r="K75" i="1"/>
  <c r="K76" i="1"/>
  <c r="K50" i="1"/>
  <c r="K51" i="1"/>
  <c r="K52" i="1"/>
  <c r="K54" i="1"/>
  <c r="K55" i="1"/>
  <c r="K56" i="1"/>
  <c r="K57" i="1"/>
  <c r="K58" i="1"/>
  <c r="K59" i="1"/>
  <c r="K60" i="1"/>
  <c r="K61" i="1"/>
  <c r="K62" i="1"/>
  <c r="K63" i="1"/>
  <c r="K64" i="1"/>
  <c r="K65" i="1"/>
  <c r="K66" i="1"/>
  <c r="K67" i="1"/>
  <c r="K68" i="1"/>
  <c r="K69" i="1"/>
  <c r="K70" i="1"/>
  <c r="K71" i="1"/>
  <c r="K72" i="1"/>
  <c r="K73" i="1"/>
  <c r="K45" i="1"/>
  <c r="B49" i="5" s="1"/>
  <c r="L43" i="1"/>
  <c r="K19" i="1"/>
  <c r="K21" i="1"/>
  <c r="B20" i="5" s="1"/>
  <c r="K22" i="1"/>
  <c r="B21" i="5" s="1"/>
  <c r="K23" i="1"/>
  <c r="B22" i="5" s="1"/>
  <c r="K24" i="1"/>
  <c r="B23" i="5" s="1"/>
  <c r="K25" i="1"/>
  <c r="B25" i="5" s="1"/>
  <c r="K26" i="1"/>
  <c r="B26" i="5" s="1"/>
  <c r="K27" i="1"/>
  <c r="B27" i="5" s="1"/>
  <c r="K28" i="1"/>
  <c r="K29" i="1"/>
  <c r="B29" i="5" s="1"/>
  <c r="K30" i="1"/>
  <c r="B30" i="5" s="1"/>
  <c r="K31" i="1"/>
  <c r="B31" i="5" s="1"/>
  <c r="K32" i="1"/>
  <c r="B33" i="5" s="1"/>
  <c r="K33" i="1"/>
  <c r="B34" i="5" s="1"/>
  <c r="K34" i="1"/>
  <c r="B35" i="5" s="1"/>
  <c r="K35" i="1"/>
  <c r="B36" i="5" s="1"/>
  <c r="K36" i="1"/>
  <c r="K37" i="1"/>
  <c r="B39" i="5" s="1"/>
  <c r="K39" i="1"/>
  <c r="B41" i="5" s="1"/>
  <c r="K41" i="1"/>
  <c r="B43" i="5" s="1"/>
  <c r="K42" i="1"/>
  <c r="B44" i="5" s="1"/>
  <c r="K18" i="1"/>
  <c r="D37" i="5"/>
  <c r="D35" i="5"/>
  <c r="F72" i="10"/>
  <c r="F52" i="10"/>
  <c r="I29" i="5"/>
  <c r="I26" i="5" s="1"/>
  <c r="I25" i="5"/>
  <c r="I23" i="5"/>
  <c r="I21" i="5"/>
  <c r="I20" i="5"/>
  <c r="I19" i="5"/>
  <c r="I18" i="5"/>
  <c r="I17" i="5"/>
  <c r="B28" i="5"/>
  <c r="B19" i="5"/>
  <c r="B18" i="5"/>
  <c r="D49" i="5"/>
  <c r="D43" i="5"/>
  <c r="D41" i="5"/>
  <c r="D39" i="5"/>
  <c r="D36" i="5"/>
  <c r="D34" i="5"/>
  <c r="D33" i="5"/>
  <c r="D31" i="5"/>
  <c r="D30" i="5"/>
  <c r="D29" i="5"/>
  <c r="D28" i="5"/>
  <c r="D27" i="5"/>
  <c r="D26" i="5"/>
  <c r="D25" i="5"/>
  <c r="D23" i="5"/>
  <c r="D22" i="5"/>
  <c r="D21" i="5"/>
  <c r="D20" i="5"/>
  <c r="D19" i="5"/>
  <c r="D18" i="5"/>
  <c r="D17" i="5"/>
  <c r="F51" i="10"/>
  <c r="H44" i="8" l="1"/>
  <c r="H30" i="14" s="1"/>
  <c r="G87" i="5"/>
  <c r="G83" i="44"/>
  <c r="G82" i="44" s="1"/>
  <c r="G43" i="7" s="1"/>
  <c r="G89" i="5"/>
  <c r="G85" i="44"/>
  <c r="G84" i="44" s="1"/>
  <c r="G44" i="7" s="1"/>
  <c r="G85" i="5"/>
  <c r="G81" i="44"/>
  <c r="G80" i="44" s="1"/>
  <c r="G66" i="44"/>
  <c r="G59" i="44"/>
  <c r="H32" i="8"/>
  <c r="H25" i="8"/>
  <c r="H23" i="14" s="1"/>
  <c r="B59" i="5"/>
  <c r="B69" i="5"/>
  <c r="H19" i="8"/>
  <c r="H19" i="14" s="1"/>
  <c r="B13" i="15"/>
  <c r="E13" i="15" s="1"/>
  <c r="B17" i="5"/>
  <c r="B16" i="5" s="1"/>
  <c r="B13" i="44"/>
  <c r="J13" i="15"/>
  <c r="M13" i="15" s="1"/>
  <c r="G17" i="5"/>
  <c r="G13" i="44"/>
  <c r="B41" i="15"/>
  <c r="B40" i="15" s="1"/>
  <c r="B41" i="44"/>
  <c r="B40" i="44" s="1"/>
  <c r="B17" i="7" s="1"/>
  <c r="B83" i="15"/>
  <c r="B84" i="44"/>
  <c r="H21" i="45"/>
  <c r="H15" i="45" s="1"/>
  <c r="H28" i="45" s="1"/>
  <c r="H63" i="14"/>
  <c r="H62" i="14" s="1"/>
  <c r="J74" i="15"/>
  <c r="H43" i="8"/>
  <c r="H29" i="14" s="1"/>
  <c r="G99" i="5"/>
  <c r="G69" i="5"/>
  <c r="G67" i="5"/>
  <c r="G63" i="5"/>
  <c r="G97" i="5"/>
  <c r="I21" i="45"/>
  <c r="I15" i="45" s="1"/>
  <c r="I28" i="45" s="1"/>
  <c r="B61" i="5"/>
  <c r="H304" i="1"/>
  <c r="I16" i="5"/>
  <c r="I54" i="5" s="1"/>
  <c r="H30" i="17"/>
  <c r="H41" i="17" s="1"/>
  <c r="F42" i="10"/>
  <c r="B67" i="5"/>
  <c r="B65" i="5"/>
  <c r="B63" i="5"/>
  <c r="B86" i="15"/>
  <c r="E86" i="15" s="1"/>
  <c r="F86" i="15" s="1"/>
  <c r="B87" i="44"/>
  <c r="B84" i="15"/>
  <c r="E84" i="15" s="1"/>
  <c r="G84" i="15" s="1"/>
  <c r="B85" i="44"/>
  <c r="B100" i="15"/>
  <c r="B98" i="15" s="1"/>
  <c r="B101" i="44"/>
  <c r="B99" i="44" s="1"/>
  <c r="B92" i="15"/>
  <c r="E92" i="15" s="1"/>
  <c r="G92" i="15" s="1"/>
  <c r="B93" i="44"/>
  <c r="B90" i="15"/>
  <c r="E90" i="15" s="1"/>
  <c r="F90" i="15" s="1"/>
  <c r="B91" i="44"/>
  <c r="J61" i="15"/>
  <c r="M61" i="15" s="1"/>
  <c r="G54" i="44"/>
  <c r="J31" i="17" s="1"/>
  <c r="J55" i="15"/>
  <c r="J54" i="15" s="1"/>
  <c r="G49" i="44"/>
  <c r="J46" i="15"/>
  <c r="M46" i="15" s="1"/>
  <c r="O46" i="15" s="1"/>
  <c r="G51" i="5"/>
  <c r="G40" i="44"/>
  <c r="J42" i="15"/>
  <c r="M42" i="15" s="1"/>
  <c r="G47" i="5"/>
  <c r="G37" i="44"/>
  <c r="J38" i="15"/>
  <c r="M38" i="15" s="1"/>
  <c r="N38" i="15" s="1"/>
  <c r="G44" i="5"/>
  <c r="G34" i="44"/>
  <c r="J36" i="15"/>
  <c r="M36" i="15" s="1"/>
  <c r="O36" i="15" s="1"/>
  <c r="G42" i="5"/>
  <c r="G32" i="44"/>
  <c r="J34" i="15"/>
  <c r="M34" i="15" s="1"/>
  <c r="N34" i="15" s="1"/>
  <c r="G40" i="5"/>
  <c r="G30" i="44"/>
  <c r="J26" i="15"/>
  <c r="M26" i="15" s="1"/>
  <c r="N26" i="15" s="1"/>
  <c r="G32" i="5"/>
  <c r="G24" i="44"/>
  <c r="J17" i="17" s="1"/>
  <c r="J22" i="15"/>
  <c r="J21" i="15" s="1"/>
  <c r="G21" i="44"/>
  <c r="G20" i="44" s="1"/>
  <c r="G13" i="7" s="1"/>
  <c r="G42" i="10" s="1"/>
  <c r="J18" i="15"/>
  <c r="M18" i="15" s="1"/>
  <c r="N18" i="15" s="1"/>
  <c r="G18" i="44"/>
  <c r="J16" i="15"/>
  <c r="M16" i="15" s="1"/>
  <c r="N16" i="15" s="1"/>
  <c r="G16" i="44"/>
  <c r="J14" i="15"/>
  <c r="M14" i="15" s="1"/>
  <c r="N14" i="15" s="1"/>
  <c r="G14" i="44"/>
  <c r="J92" i="15"/>
  <c r="J91" i="15" s="1"/>
  <c r="J79" i="15"/>
  <c r="M79" i="15" s="1"/>
  <c r="O79" i="15" s="1"/>
  <c r="J77" i="15"/>
  <c r="M77" i="15" s="1"/>
  <c r="N77" i="15" s="1"/>
  <c r="M73" i="15"/>
  <c r="O73" i="15" s="1"/>
  <c r="J70" i="15"/>
  <c r="M70" i="15" s="1"/>
  <c r="N70" i="15" s="1"/>
  <c r="J102" i="15"/>
  <c r="J101" i="15" s="1"/>
  <c r="G92" i="44"/>
  <c r="G91" i="44" s="1"/>
  <c r="J111" i="15"/>
  <c r="M111" i="15" s="1"/>
  <c r="O111" i="15" s="1"/>
  <c r="G99" i="44"/>
  <c r="J107" i="15"/>
  <c r="M107" i="15" s="1"/>
  <c r="O107" i="15" s="1"/>
  <c r="G96" i="44"/>
  <c r="J105" i="15"/>
  <c r="M105" i="15" s="1"/>
  <c r="O105" i="15" s="1"/>
  <c r="G94" i="44"/>
  <c r="B85" i="15"/>
  <c r="E85" i="15" s="1"/>
  <c r="G85" i="15" s="1"/>
  <c r="B86" i="44"/>
  <c r="B88" i="15"/>
  <c r="E88" i="15" s="1"/>
  <c r="B71" i="5"/>
  <c r="B89" i="44"/>
  <c r="B93" i="15"/>
  <c r="E93" i="15" s="1"/>
  <c r="G93" i="15" s="1"/>
  <c r="B94" i="44"/>
  <c r="B91" i="15"/>
  <c r="E91" i="15" s="1"/>
  <c r="G91" i="15" s="1"/>
  <c r="B92" i="44"/>
  <c r="B89" i="15"/>
  <c r="E89" i="15" s="1"/>
  <c r="F89" i="15" s="1"/>
  <c r="B90" i="44"/>
  <c r="J62" i="15"/>
  <c r="M62" i="15" s="1"/>
  <c r="G55" i="44"/>
  <c r="J33" i="17" s="1"/>
  <c r="J58" i="15"/>
  <c r="M58" i="15" s="1"/>
  <c r="G52" i="44"/>
  <c r="G51" i="44" s="1"/>
  <c r="G25" i="7" s="1"/>
  <c r="G52" i="10" s="1"/>
  <c r="I52" i="10" s="1"/>
  <c r="J47" i="15"/>
  <c r="M47" i="15" s="1"/>
  <c r="O47" i="15" s="1"/>
  <c r="G52" i="5"/>
  <c r="G41" i="44"/>
  <c r="J45" i="15"/>
  <c r="M45" i="15" s="1"/>
  <c r="G50" i="5"/>
  <c r="G39" i="44"/>
  <c r="J41" i="15"/>
  <c r="M41" i="15" s="1"/>
  <c r="G46" i="5"/>
  <c r="G36" i="44"/>
  <c r="J37" i="15"/>
  <c r="M37" i="15" s="1"/>
  <c r="N37" i="15" s="1"/>
  <c r="G43" i="5"/>
  <c r="G33" i="44"/>
  <c r="J35" i="15"/>
  <c r="M35" i="15" s="1"/>
  <c r="N35" i="15" s="1"/>
  <c r="G41" i="5"/>
  <c r="G31" i="44"/>
  <c r="J33" i="15"/>
  <c r="M33" i="15" s="1"/>
  <c r="G39" i="5"/>
  <c r="G29" i="44"/>
  <c r="J25" i="15"/>
  <c r="M25" i="15" s="1"/>
  <c r="G31" i="5"/>
  <c r="G30" i="5" s="1"/>
  <c r="G23" i="44"/>
  <c r="J19" i="15"/>
  <c r="M19" i="15" s="1"/>
  <c r="G19" i="44"/>
  <c r="J17" i="15"/>
  <c r="M17" i="15" s="1"/>
  <c r="O17" i="15" s="1"/>
  <c r="G17" i="44"/>
  <c r="J15" i="15"/>
  <c r="M15" i="15" s="1"/>
  <c r="O15" i="15" s="1"/>
  <c r="G15" i="44"/>
  <c r="J95" i="15"/>
  <c r="M95" i="15" s="1"/>
  <c r="O95" i="15" s="1"/>
  <c r="J89" i="15"/>
  <c r="M89" i="15" s="1"/>
  <c r="O89" i="15" s="1"/>
  <c r="J78" i="15"/>
  <c r="M78" i="15" s="1"/>
  <c r="J76" i="15"/>
  <c r="M76" i="15" s="1"/>
  <c r="J71" i="15"/>
  <c r="M71" i="15" s="1"/>
  <c r="N71" i="15" s="1"/>
  <c r="J69" i="15"/>
  <c r="M69" i="15" s="1"/>
  <c r="J115" i="15"/>
  <c r="J113" i="15" s="1"/>
  <c r="G102" i="44"/>
  <c r="J110" i="15"/>
  <c r="M110" i="15" s="1"/>
  <c r="O110" i="15" s="1"/>
  <c r="G98" i="44"/>
  <c r="J106" i="15"/>
  <c r="M106" i="15" s="1"/>
  <c r="O106" i="15" s="1"/>
  <c r="G95" i="44"/>
  <c r="D48" i="5"/>
  <c r="D45" i="5"/>
  <c r="B48" i="5"/>
  <c r="B37" i="15"/>
  <c r="E37" i="15" s="1"/>
  <c r="F37" i="15" s="1"/>
  <c r="B37" i="44"/>
  <c r="B35" i="15"/>
  <c r="E35" i="15" s="1"/>
  <c r="B35" i="44"/>
  <c r="B32" i="15"/>
  <c r="E32" i="15" s="1"/>
  <c r="F32" i="15" s="1"/>
  <c r="B32" i="44"/>
  <c r="B30" i="15"/>
  <c r="E30" i="15" s="1"/>
  <c r="F30" i="15" s="1"/>
  <c r="B30" i="44"/>
  <c r="B27" i="15"/>
  <c r="E27" i="15" s="1"/>
  <c r="G27" i="15" s="1"/>
  <c r="B27" i="44"/>
  <c r="B25" i="15"/>
  <c r="E25" i="15" s="1"/>
  <c r="G25" i="15" s="1"/>
  <c r="B25" i="44"/>
  <c r="B23" i="15"/>
  <c r="E23" i="15" s="1"/>
  <c r="G23" i="15" s="1"/>
  <c r="B23" i="44"/>
  <c r="B21" i="15"/>
  <c r="E21" i="15" s="1"/>
  <c r="B21" i="44"/>
  <c r="B18" i="15"/>
  <c r="E18" i="15" s="1"/>
  <c r="B18" i="44"/>
  <c r="B16" i="15"/>
  <c r="E16" i="15" s="1"/>
  <c r="B16" i="44"/>
  <c r="B14" i="15"/>
  <c r="E14" i="15" s="1"/>
  <c r="B14" i="44"/>
  <c r="B43" i="15"/>
  <c r="B42" i="15" s="1"/>
  <c r="B43" i="44"/>
  <c r="B77" i="15"/>
  <c r="B78" i="44"/>
  <c r="B74" i="15"/>
  <c r="E74" i="15" s="1"/>
  <c r="G74" i="15" s="1"/>
  <c r="B75" i="44"/>
  <c r="B72" i="15"/>
  <c r="E72" i="15" s="1"/>
  <c r="G72" i="15" s="1"/>
  <c r="B73" i="44"/>
  <c r="B70" i="15"/>
  <c r="E70" i="15" s="1"/>
  <c r="G70" i="15" s="1"/>
  <c r="B71" i="44"/>
  <c r="B68" i="15"/>
  <c r="E68" i="15" s="1"/>
  <c r="B69" i="44"/>
  <c r="B65" i="15"/>
  <c r="E65" i="15" s="1"/>
  <c r="G65" i="15" s="1"/>
  <c r="B66" i="44"/>
  <c r="B63" i="15"/>
  <c r="E63" i="15" s="1"/>
  <c r="F63" i="15" s="1"/>
  <c r="B64" i="44"/>
  <c r="B61" i="15"/>
  <c r="E61" i="15" s="1"/>
  <c r="B62" i="44"/>
  <c r="B58" i="15"/>
  <c r="E58" i="15" s="1"/>
  <c r="F58" i="15" s="1"/>
  <c r="B59" i="44"/>
  <c r="B56" i="15"/>
  <c r="E56" i="15" s="1"/>
  <c r="B57" i="44"/>
  <c r="B52" i="15"/>
  <c r="E52" i="15" s="1"/>
  <c r="G52" i="15" s="1"/>
  <c r="B53" i="44"/>
  <c r="B81" i="15"/>
  <c r="E81" i="15" s="1"/>
  <c r="F81" i="15" s="1"/>
  <c r="B82" i="44"/>
  <c r="B79" i="15"/>
  <c r="E79" i="15" s="1"/>
  <c r="F79" i="15" s="1"/>
  <c r="B80" i="44"/>
  <c r="B39" i="15"/>
  <c r="B38" i="15" s="1"/>
  <c r="B39" i="44"/>
  <c r="B38" i="44" s="1"/>
  <c r="B16" i="7" s="1"/>
  <c r="F20" i="10" s="1"/>
  <c r="B36" i="15"/>
  <c r="E36" i="15" s="1"/>
  <c r="F36" i="15" s="1"/>
  <c r="B36" i="44"/>
  <c r="B33" i="15"/>
  <c r="E33" i="15" s="1"/>
  <c r="G33" i="15" s="1"/>
  <c r="B33" i="44"/>
  <c r="B31" i="15"/>
  <c r="E31" i="15" s="1"/>
  <c r="F31" i="15" s="1"/>
  <c r="B31" i="44"/>
  <c r="B29" i="15"/>
  <c r="B29" i="44"/>
  <c r="B26" i="15"/>
  <c r="E26" i="15" s="1"/>
  <c r="G26" i="15" s="1"/>
  <c r="B26" i="44"/>
  <c r="B24" i="15"/>
  <c r="E24" i="15" s="1"/>
  <c r="G24" i="15" s="1"/>
  <c r="B24" i="44"/>
  <c r="B22" i="15"/>
  <c r="E22" i="15" s="1"/>
  <c r="F22" i="15" s="1"/>
  <c r="B22" i="44"/>
  <c r="B19" i="15"/>
  <c r="E19" i="15" s="1"/>
  <c r="B19" i="44"/>
  <c r="B17" i="15"/>
  <c r="E17" i="15" s="1"/>
  <c r="B17" i="44"/>
  <c r="B15" i="15"/>
  <c r="E15" i="15" s="1"/>
  <c r="B15" i="44"/>
  <c r="B78" i="15"/>
  <c r="E78" i="15" s="1"/>
  <c r="F78" i="15" s="1"/>
  <c r="B79" i="44"/>
  <c r="B75" i="15"/>
  <c r="E75" i="15" s="1"/>
  <c r="G75" i="15" s="1"/>
  <c r="B76" i="44"/>
  <c r="B73" i="15"/>
  <c r="E73" i="15" s="1"/>
  <c r="G73" i="15" s="1"/>
  <c r="B74" i="44"/>
  <c r="B71" i="15"/>
  <c r="E71" i="15" s="1"/>
  <c r="G71" i="15" s="1"/>
  <c r="B72" i="44"/>
  <c r="B69" i="15"/>
  <c r="E69" i="15" s="1"/>
  <c r="F69" i="15" s="1"/>
  <c r="B70" i="44"/>
  <c r="B66" i="15"/>
  <c r="E66" i="15" s="1"/>
  <c r="G66" i="15" s="1"/>
  <c r="B67" i="44"/>
  <c r="B64" i="15"/>
  <c r="E64" i="15" s="1"/>
  <c r="G64" i="15" s="1"/>
  <c r="B65" i="44"/>
  <c r="B62" i="15"/>
  <c r="E62" i="15" s="1"/>
  <c r="F62" i="15" s="1"/>
  <c r="B63" i="44"/>
  <c r="B59" i="15"/>
  <c r="E59" i="15" s="1"/>
  <c r="F59" i="15" s="1"/>
  <c r="B60" i="44"/>
  <c r="B57" i="15"/>
  <c r="E57" i="15" s="1"/>
  <c r="F57" i="15" s="1"/>
  <c r="B58" i="44"/>
  <c r="B53" i="15"/>
  <c r="E53" i="15" s="1"/>
  <c r="F53" i="15" s="1"/>
  <c r="B54" i="44"/>
  <c r="B51" i="15"/>
  <c r="B52" i="44"/>
  <c r="B80" i="15"/>
  <c r="E80" i="15" s="1"/>
  <c r="F80" i="15" s="1"/>
  <c r="B81" i="44"/>
  <c r="A2" i="20"/>
  <c r="B24" i="16"/>
  <c r="F24" i="16" s="1"/>
  <c r="G24" i="16" s="1"/>
  <c r="G20" i="10"/>
  <c r="B49" i="16"/>
  <c r="F49" i="16" s="1"/>
  <c r="G49" i="16" s="1"/>
  <c r="G35" i="10"/>
  <c r="F62" i="10"/>
  <c r="B13" i="9"/>
  <c r="F64" i="10"/>
  <c r="B15" i="9"/>
  <c r="G15" i="9" s="1"/>
  <c r="F69" i="10"/>
  <c r="D19" i="9"/>
  <c r="E41" i="15"/>
  <c r="F91" i="15"/>
  <c r="G89" i="15"/>
  <c r="N62" i="15"/>
  <c r="O62" i="15"/>
  <c r="N19" i="15"/>
  <c r="J88" i="15"/>
  <c r="N78" i="15"/>
  <c r="O78" i="15"/>
  <c r="N106" i="15"/>
  <c r="B46" i="5"/>
  <c r="H14" i="17"/>
  <c r="H25" i="17" s="1"/>
  <c r="F63" i="10"/>
  <c r="B14" i="9"/>
  <c r="G14" i="9" s="1"/>
  <c r="F68" i="10"/>
  <c r="E37" i="9"/>
  <c r="E18" i="9"/>
  <c r="G19" i="5"/>
  <c r="G21" i="5"/>
  <c r="G25" i="5"/>
  <c r="B37" i="5"/>
  <c r="B32" i="5" s="1"/>
  <c r="G30" i="15"/>
  <c r="E77" i="15"/>
  <c r="G86" i="15"/>
  <c r="G90" i="15"/>
  <c r="O42" i="15"/>
  <c r="N42" i="15"/>
  <c r="O26" i="15"/>
  <c r="M22" i="15"/>
  <c r="M92" i="15"/>
  <c r="O92" i="15" s="1"/>
  <c r="N79" i="15"/>
  <c r="N111" i="15"/>
  <c r="H28" i="8"/>
  <c r="H18" i="8"/>
  <c r="H18" i="14" s="1"/>
  <c r="H28" i="14"/>
  <c r="H26" i="14"/>
  <c r="H63" i="8"/>
  <c r="H47" i="8"/>
  <c r="H33" i="14" s="1"/>
  <c r="H46" i="8"/>
  <c r="H32" i="14" s="1"/>
  <c r="H27" i="14"/>
  <c r="H20" i="8"/>
  <c r="H20" i="14" s="1"/>
  <c r="H17" i="8"/>
  <c r="H17" i="14" s="1"/>
  <c r="H14" i="8"/>
  <c r="H14" i="14" s="1"/>
  <c r="H21" i="14"/>
  <c r="B24" i="5"/>
  <c r="B38" i="5"/>
  <c r="F41" i="10"/>
  <c r="F43" i="10"/>
  <c r="F45" i="10"/>
  <c r="F46" i="10"/>
  <c r="F53" i="10"/>
  <c r="F55" i="10"/>
  <c r="F56" i="10"/>
  <c r="K268" i="1"/>
  <c r="H68" i="8" s="1"/>
  <c r="J304" i="1"/>
  <c r="D38" i="5"/>
  <c r="D32" i="5"/>
  <c r="D24" i="5"/>
  <c r="D16" i="5"/>
  <c r="G83" i="5" l="1"/>
  <c r="F85" i="15"/>
  <c r="O70" i="15"/>
  <c r="O38" i="15"/>
  <c r="O37" i="15"/>
  <c r="N47" i="15"/>
  <c r="M102" i="15"/>
  <c r="O102" i="15" s="1"/>
  <c r="O16" i="15"/>
  <c r="E100" i="15"/>
  <c r="E98" i="15" s="1"/>
  <c r="F74" i="15"/>
  <c r="O35" i="15"/>
  <c r="E43" i="15"/>
  <c r="E42" i="15" s="1"/>
  <c r="F25" i="15"/>
  <c r="O71" i="15"/>
  <c r="G78" i="44"/>
  <c r="O34" i="15"/>
  <c r="N15" i="15"/>
  <c r="N73" i="15"/>
  <c r="M115" i="15"/>
  <c r="F23" i="15"/>
  <c r="J32" i="15"/>
  <c r="J57" i="15"/>
  <c r="F84" i="15"/>
  <c r="G45" i="5"/>
  <c r="B82" i="15"/>
  <c r="O77" i="15"/>
  <c r="G32" i="15"/>
  <c r="J40" i="15"/>
  <c r="F93" i="15"/>
  <c r="H72" i="8"/>
  <c r="J60" i="15"/>
  <c r="N17" i="15"/>
  <c r="J109" i="15"/>
  <c r="F27" i="15"/>
  <c r="G37" i="15"/>
  <c r="J75" i="15"/>
  <c r="J94" i="15"/>
  <c r="J24" i="15"/>
  <c r="J44" i="15"/>
  <c r="E83" i="15"/>
  <c r="G83" i="15" s="1"/>
  <c r="G82" i="15" s="1"/>
  <c r="B28" i="44"/>
  <c r="B14" i="7" s="1"/>
  <c r="F18" i="10" s="1"/>
  <c r="J30" i="17"/>
  <c r="J41" i="17" s="1"/>
  <c r="K52" i="10"/>
  <c r="N36" i="15"/>
  <c r="F92" i="15"/>
  <c r="N46" i="15"/>
  <c r="F72" i="15"/>
  <c r="B87" i="15"/>
  <c r="B49" i="15"/>
  <c r="J12" i="15"/>
  <c r="B42" i="44"/>
  <c r="B18" i="7" s="1"/>
  <c r="F22" i="10" s="1"/>
  <c r="E54" i="15"/>
  <c r="B55" i="44"/>
  <c r="B25" i="7" s="1"/>
  <c r="F27" i="10" s="1"/>
  <c r="B54" i="15"/>
  <c r="F65" i="15"/>
  <c r="G81" i="15"/>
  <c r="F70" i="15"/>
  <c r="B28" i="15"/>
  <c r="G79" i="15"/>
  <c r="F52" i="15"/>
  <c r="G58" i="15"/>
  <c r="G63" i="15"/>
  <c r="E29" i="15"/>
  <c r="E28" i="15" s="1"/>
  <c r="B60" i="15"/>
  <c r="B67" i="15"/>
  <c r="B76" i="15"/>
  <c r="B20" i="15"/>
  <c r="B34" i="15"/>
  <c r="J104" i="15"/>
  <c r="G63" i="10"/>
  <c r="K63" i="10" s="1"/>
  <c r="B32" i="9"/>
  <c r="G32" i="9" s="1"/>
  <c r="N107" i="15"/>
  <c r="M55" i="15"/>
  <c r="M54" i="15" s="1"/>
  <c r="B12" i="15"/>
  <c r="E39" i="15"/>
  <c r="B50" i="44"/>
  <c r="B24" i="7" s="1"/>
  <c r="G57" i="15"/>
  <c r="F75" i="15"/>
  <c r="I20" i="10"/>
  <c r="E17" i="9"/>
  <c r="E28" i="9" s="1"/>
  <c r="G18" i="9"/>
  <c r="F66" i="15"/>
  <c r="G19" i="9"/>
  <c r="G50" i="7"/>
  <c r="O115" i="15"/>
  <c r="O113" i="15" s="1"/>
  <c r="M113" i="15"/>
  <c r="E51" i="15"/>
  <c r="E49" i="15" s="1"/>
  <c r="G62" i="15"/>
  <c r="F71" i="15"/>
  <c r="F24" i="15"/>
  <c r="F33" i="15"/>
  <c r="G80" i="15"/>
  <c r="G53" i="15"/>
  <c r="G59" i="15"/>
  <c r="F64" i="15"/>
  <c r="G69" i="15"/>
  <c r="F73" i="15"/>
  <c r="G78" i="15"/>
  <c r="F26" i="15"/>
  <c r="G31" i="15"/>
  <c r="G36" i="15"/>
  <c r="G42" i="7"/>
  <c r="G62" i="10" s="1"/>
  <c r="I62" i="10" s="1"/>
  <c r="G100" i="44"/>
  <c r="H11" i="17"/>
  <c r="G97" i="44"/>
  <c r="B77" i="5"/>
  <c r="G48" i="44"/>
  <c r="G24" i="7" s="1"/>
  <c r="G51" i="10" s="1"/>
  <c r="B32" i="7"/>
  <c r="F35" i="10" s="1"/>
  <c r="G28" i="7"/>
  <c r="G55" i="10" s="1"/>
  <c r="M74" i="15"/>
  <c r="J68" i="15"/>
  <c r="G75" i="5"/>
  <c r="G35" i="44"/>
  <c r="G17" i="7" s="1"/>
  <c r="G46" i="10" s="1"/>
  <c r="I46" i="10" s="1"/>
  <c r="G22" i="44"/>
  <c r="G14" i="7" s="1"/>
  <c r="J15" i="17"/>
  <c r="G16" i="5"/>
  <c r="I42" i="10"/>
  <c r="K42" i="10"/>
  <c r="G28" i="44"/>
  <c r="G16" i="7" s="1"/>
  <c r="G38" i="44"/>
  <c r="G38" i="5"/>
  <c r="G49" i="5"/>
  <c r="B83" i="44"/>
  <c r="B29" i="7" s="1"/>
  <c r="F31" i="10" s="1"/>
  <c r="B88" i="44"/>
  <c r="B30" i="7" s="1"/>
  <c r="F32" i="10" s="1"/>
  <c r="G93" i="44"/>
  <c r="G12" i="44"/>
  <c r="G53" i="44"/>
  <c r="G72" i="44" s="1"/>
  <c r="G21" i="10"/>
  <c r="B26" i="16"/>
  <c r="F26" i="16" s="1"/>
  <c r="G26" i="16" s="1"/>
  <c r="G22" i="10"/>
  <c r="B28" i="16"/>
  <c r="F28" i="16" s="1"/>
  <c r="G28" i="16" s="1"/>
  <c r="B45" i="5"/>
  <c r="B54" i="5" s="1"/>
  <c r="D35" i="7"/>
  <c r="B61" i="44"/>
  <c r="B26" i="7" s="1"/>
  <c r="F28" i="10" s="1"/>
  <c r="B68" i="44"/>
  <c r="B27" i="7" s="1"/>
  <c r="F29" i="10" s="1"/>
  <c r="B77" i="44"/>
  <c r="B28" i="7" s="1"/>
  <c r="F30" i="10" s="1"/>
  <c r="B12" i="44"/>
  <c r="B12" i="7" s="1"/>
  <c r="F16" i="10" s="1"/>
  <c r="B20" i="44"/>
  <c r="B13" i="7" s="1"/>
  <c r="F17" i="10" s="1"/>
  <c r="B34" i="44"/>
  <c r="B15" i="7" s="1"/>
  <c r="F19" i="10" s="1"/>
  <c r="G22" i="15"/>
  <c r="B16" i="16"/>
  <c r="H69" i="14"/>
  <c r="G16" i="10"/>
  <c r="B20" i="16"/>
  <c r="F20" i="16" s="1"/>
  <c r="G20" i="16" s="1"/>
  <c r="G18" i="10"/>
  <c r="B42" i="16"/>
  <c r="F42" i="16" s="1"/>
  <c r="G42" i="16" s="1"/>
  <c r="G31" i="10"/>
  <c r="B38" i="16"/>
  <c r="F38" i="16" s="1"/>
  <c r="G38" i="16" s="1"/>
  <c r="G29" i="10"/>
  <c r="B34" i="16"/>
  <c r="F34" i="16" s="1"/>
  <c r="G34" i="16" s="1"/>
  <c r="G27" i="10"/>
  <c r="F71" i="10"/>
  <c r="D21" i="9"/>
  <c r="G21" i="9" s="1"/>
  <c r="B18" i="16"/>
  <c r="F18" i="16" s="1"/>
  <c r="G18" i="16" s="1"/>
  <c r="G17" i="10"/>
  <c r="B22" i="16"/>
  <c r="F22" i="16" s="1"/>
  <c r="G22" i="16" s="1"/>
  <c r="G19" i="10"/>
  <c r="I78" i="5"/>
  <c r="F70" i="10"/>
  <c r="D20" i="9"/>
  <c r="G20" i="9" s="1"/>
  <c r="F47" i="10"/>
  <c r="B44" i="16"/>
  <c r="F44" i="16" s="1"/>
  <c r="G44" i="16" s="1"/>
  <c r="G32" i="10"/>
  <c r="B40" i="16"/>
  <c r="F40" i="16" s="1"/>
  <c r="G40" i="16" s="1"/>
  <c r="G30" i="10"/>
  <c r="B36" i="16"/>
  <c r="F36" i="16" s="1"/>
  <c r="G36" i="16" s="1"/>
  <c r="G28" i="10"/>
  <c r="B32" i="16"/>
  <c r="G26" i="10"/>
  <c r="H24" i="14"/>
  <c r="H13" i="14" s="1"/>
  <c r="N105" i="15"/>
  <c r="O104" i="15"/>
  <c r="M104" i="15"/>
  <c r="N102" i="15"/>
  <c r="N101" i="15" s="1"/>
  <c r="M101" i="15"/>
  <c r="O101" i="15"/>
  <c r="O91" i="15"/>
  <c r="N92" i="15"/>
  <c r="N91" i="15" s="1"/>
  <c r="M91" i="15"/>
  <c r="N22" i="15"/>
  <c r="N21" i="15" s="1"/>
  <c r="M21" i="15"/>
  <c r="O22" i="15"/>
  <c r="O21" i="15" s="1"/>
  <c r="N55" i="15"/>
  <c r="N54" i="15" s="1"/>
  <c r="O61" i="15"/>
  <c r="O60" i="15" s="1"/>
  <c r="N61" i="15"/>
  <c r="N60" i="15" s="1"/>
  <c r="M60" i="15"/>
  <c r="N13" i="15"/>
  <c r="M12" i="15"/>
  <c r="F100" i="15"/>
  <c r="F98" i="15" s="1"/>
  <c r="G56" i="15"/>
  <c r="G54" i="15" s="1"/>
  <c r="F56" i="15"/>
  <c r="F54" i="15" s="1"/>
  <c r="F61" i="15"/>
  <c r="E60" i="15"/>
  <c r="G61" i="15"/>
  <c r="F68" i="15"/>
  <c r="E67" i="15"/>
  <c r="G68" i="15"/>
  <c r="G67" i="15" s="1"/>
  <c r="H51" i="14" s="1"/>
  <c r="F77" i="15"/>
  <c r="F76" i="15" s="1"/>
  <c r="E76" i="15"/>
  <c r="G77" i="15"/>
  <c r="G43" i="15"/>
  <c r="G42" i="15" s="1"/>
  <c r="F43" i="15"/>
  <c r="F42" i="15" s="1"/>
  <c r="G21" i="15"/>
  <c r="E20" i="15"/>
  <c r="F21" i="15"/>
  <c r="F35" i="15"/>
  <c r="F34" i="15" s="1"/>
  <c r="G35" i="15"/>
  <c r="E34" i="15"/>
  <c r="G64" i="10"/>
  <c r="I64" i="10" s="1"/>
  <c r="B33" i="9"/>
  <c r="G33" i="9" s="1"/>
  <c r="J14" i="17"/>
  <c r="J25" i="17" s="1"/>
  <c r="J11" i="17" s="1"/>
  <c r="H47" i="17"/>
  <c r="O109" i="15"/>
  <c r="M109" i="15"/>
  <c r="N110" i="15"/>
  <c r="N109" i="15" s="1"/>
  <c r="N115" i="15"/>
  <c r="N113" i="15" s="1"/>
  <c r="O69" i="15"/>
  <c r="N69" i="15"/>
  <c r="O76" i="15"/>
  <c r="O75" i="15" s="1"/>
  <c r="N76" i="15"/>
  <c r="N75" i="15" s="1"/>
  <c r="M75" i="15"/>
  <c r="N89" i="15"/>
  <c r="N88" i="15" s="1"/>
  <c r="M88" i="15"/>
  <c r="O88" i="15"/>
  <c r="N95" i="15"/>
  <c r="N94" i="15" s="1"/>
  <c r="M94" i="15"/>
  <c r="O94" i="15"/>
  <c r="O25" i="15"/>
  <c r="O24" i="15" s="1"/>
  <c r="N25" i="15"/>
  <c r="M24" i="15"/>
  <c r="N33" i="15"/>
  <c r="M32" i="15"/>
  <c r="O33" i="15"/>
  <c r="N41" i="15"/>
  <c r="N40" i="15" s="1"/>
  <c r="M40" i="15"/>
  <c r="O41" i="15"/>
  <c r="O40" i="15" s="1"/>
  <c r="O45" i="15"/>
  <c r="O44" i="15" s="1"/>
  <c r="N45" i="15"/>
  <c r="N44" i="15" s="1"/>
  <c r="M44" i="15"/>
  <c r="N58" i="15"/>
  <c r="N57" i="15" s="1"/>
  <c r="M57" i="15"/>
  <c r="O58" i="15"/>
  <c r="O57" i="15" s="1"/>
  <c r="F88" i="15"/>
  <c r="G88" i="15"/>
  <c r="G87" i="15" s="1"/>
  <c r="E87" i="15"/>
  <c r="G51" i="15"/>
  <c r="F51" i="15"/>
  <c r="G41" i="15"/>
  <c r="G40" i="15" s="1"/>
  <c r="F41" i="15"/>
  <c r="F40" i="15" s="1"/>
  <c r="E40" i="15"/>
  <c r="G29" i="15"/>
  <c r="E38" i="15"/>
  <c r="G39" i="15"/>
  <c r="G38" i="15" s="1"/>
  <c r="F39" i="15"/>
  <c r="F38" i="15" s="1"/>
  <c r="G13" i="9"/>
  <c r="G12" i="9" s="1"/>
  <c r="B12" i="9"/>
  <c r="B28" i="9" s="1"/>
  <c r="K20" i="10"/>
  <c r="H34" i="8"/>
  <c r="D20" i="7"/>
  <c r="I31" i="7"/>
  <c r="D54" i="5"/>
  <c r="G100" i="15" l="1"/>
  <c r="G98" i="15" s="1"/>
  <c r="G60" i="15"/>
  <c r="H50" i="14" s="1"/>
  <c r="O32" i="15"/>
  <c r="N104" i="15"/>
  <c r="I63" i="10"/>
  <c r="B31" i="9"/>
  <c r="G31" i="9" s="1"/>
  <c r="G30" i="9" s="1"/>
  <c r="N12" i="15"/>
  <c r="F83" i="15"/>
  <c r="F82" i="15" s="1"/>
  <c r="O55" i="15"/>
  <c r="O54" i="15" s="1"/>
  <c r="G45" i="10"/>
  <c r="I45" i="10" s="1"/>
  <c r="G20" i="15"/>
  <c r="B101" i="15"/>
  <c r="D63" i="7"/>
  <c r="B45" i="15"/>
  <c r="J49" i="15"/>
  <c r="F87" i="15"/>
  <c r="I32" i="10"/>
  <c r="F49" i="15"/>
  <c r="G49" i="15"/>
  <c r="N32" i="15"/>
  <c r="G34" i="15"/>
  <c r="K45" i="10"/>
  <c r="I18" i="10"/>
  <c r="G28" i="15"/>
  <c r="K46" i="10"/>
  <c r="I29" i="10"/>
  <c r="F29" i="15"/>
  <c r="F28" i="15" s="1"/>
  <c r="E82" i="15"/>
  <c r="E101" i="15" s="1"/>
  <c r="F20" i="15"/>
  <c r="F45" i="15" s="1"/>
  <c r="J81" i="15"/>
  <c r="G76" i="15"/>
  <c r="F60" i="15"/>
  <c r="H46" i="14" s="1"/>
  <c r="F67" i="15"/>
  <c r="H47" i="14" s="1"/>
  <c r="O49" i="15"/>
  <c r="H70" i="14"/>
  <c r="H86" i="14" s="1"/>
  <c r="M49" i="15"/>
  <c r="G43" i="44"/>
  <c r="G74" i="44" s="1"/>
  <c r="J44" i="17" s="1"/>
  <c r="G26" i="45" s="1"/>
  <c r="G28" i="45" s="1"/>
  <c r="I98" i="10"/>
  <c r="K22" i="10"/>
  <c r="K18" i="10"/>
  <c r="I22" i="10"/>
  <c r="F26" i="10"/>
  <c r="I26" i="10" s="1"/>
  <c r="B35" i="7"/>
  <c r="I28" i="10"/>
  <c r="I30" i="10"/>
  <c r="N24" i="15"/>
  <c r="H58" i="14"/>
  <c r="H57" i="14" s="1"/>
  <c r="G29" i="7"/>
  <c r="G56" i="10" s="1"/>
  <c r="I56" i="10" s="1"/>
  <c r="K62" i="10"/>
  <c r="M124" i="15"/>
  <c r="N124" i="15"/>
  <c r="G51" i="7"/>
  <c r="G52" i="7"/>
  <c r="G53" i="7"/>
  <c r="E40" i="9" s="1"/>
  <c r="G40" i="9" s="1"/>
  <c r="G69" i="10"/>
  <c r="D37" i="9"/>
  <c r="D17" i="9"/>
  <c r="D28" i="9" s="1"/>
  <c r="G17" i="9"/>
  <c r="O124" i="15"/>
  <c r="I35" i="10"/>
  <c r="K35" i="10"/>
  <c r="K55" i="10"/>
  <c r="I55" i="10"/>
  <c r="B111" i="44"/>
  <c r="K51" i="10"/>
  <c r="I51" i="10"/>
  <c r="M68" i="15"/>
  <c r="M81" i="15" s="1"/>
  <c r="O74" i="15"/>
  <c r="O68" i="15" s="1"/>
  <c r="N74" i="15"/>
  <c r="N68" i="15" s="1"/>
  <c r="H60" i="14" s="1"/>
  <c r="B113" i="5"/>
  <c r="I19" i="10"/>
  <c r="I17" i="10"/>
  <c r="G12" i="7"/>
  <c r="G41" i="10" s="1"/>
  <c r="G18" i="7"/>
  <c r="G47" i="10" s="1"/>
  <c r="K47" i="10" s="1"/>
  <c r="G26" i="7"/>
  <c r="I27" i="10"/>
  <c r="G54" i="5"/>
  <c r="G78" i="5" s="1"/>
  <c r="I113" i="5"/>
  <c r="K19" i="10"/>
  <c r="F21" i="10"/>
  <c r="B20" i="7"/>
  <c r="I31" i="10"/>
  <c r="B46" i="44"/>
  <c r="K31" i="10"/>
  <c r="K27" i="10"/>
  <c r="F35" i="9"/>
  <c r="F46" i="9" s="1"/>
  <c r="K30" i="10"/>
  <c r="D113" i="5"/>
  <c r="E45" i="15"/>
  <c r="K16" i="10"/>
  <c r="B30" i="16"/>
  <c r="F32" i="16"/>
  <c r="I20" i="7"/>
  <c r="I35" i="7" s="1"/>
  <c r="I63" i="7" s="1"/>
  <c r="K64" i="10"/>
  <c r="K17" i="10"/>
  <c r="K28" i="10"/>
  <c r="K32" i="10"/>
  <c r="I97" i="10"/>
  <c r="B14" i="16"/>
  <c r="F16" i="16"/>
  <c r="K29" i="10"/>
  <c r="B30" i="9" l="1"/>
  <c r="B46" i="9" s="1"/>
  <c r="H52" i="14"/>
  <c r="H49" i="14" s="1"/>
  <c r="G101" i="15"/>
  <c r="J83" i="15"/>
  <c r="H48" i="14"/>
  <c r="H45" i="14" s="1"/>
  <c r="H53" i="14" s="1"/>
  <c r="B126" i="15"/>
  <c r="G45" i="15"/>
  <c r="I81" i="7"/>
  <c r="F101" i="15"/>
  <c r="F126" i="15" s="1"/>
  <c r="N49" i="15"/>
  <c r="K26" i="10"/>
  <c r="H97" i="10"/>
  <c r="K56" i="10"/>
  <c r="I47" i="10"/>
  <c r="H65" i="14"/>
  <c r="H61" i="14" s="1"/>
  <c r="B63" i="7"/>
  <c r="K41" i="10"/>
  <c r="J47" i="17"/>
  <c r="G72" i="10"/>
  <c r="O81" i="15"/>
  <c r="O83" i="15" s="1"/>
  <c r="N81" i="15"/>
  <c r="H56" i="14"/>
  <c r="M83" i="15"/>
  <c r="I69" i="10"/>
  <c r="E39" i="9"/>
  <c r="G39" i="9" s="1"/>
  <c r="G71" i="10"/>
  <c r="E38" i="9"/>
  <c r="G38" i="9" s="1"/>
  <c r="G70" i="10"/>
  <c r="G37" i="9"/>
  <c r="D35" i="9"/>
  <c r="D46" i="9" s="1"/>
  <c r="E126" i="15"/>
  <c r="G53" i="10"/>
  <c r="G31" i="7"/>
  <c r="I132" i="5"/>
  <c r="I99" i="10"/>
  <c r="K21" i="10"/>
  <c r="I21" i="10"/>
  <c r="B113" i="44"/>
  <c r="G126" i="15"/>
  <c r="G16" i="16"/>
  <c r="G14" i="16" s="1"/>
  <c r="F14" i="16"/>
  <c r="G43" i="10"/>
  <c r="G20" i="7"/>
  <c r="B12" i="16"/>
  <c r="G32" i="16"/>
  <c r="G30" i="16" s="1"/>
  <c r="F30" i="16"/>
  <c r="N83" i="15" l="1"/>
  <c r="I72" i="10"/>
  <c r="K72" i="10"/>
  <c r="H66" i="14"/>
  <c r="K70" i="10"/>
  <c r="I70" i="10"/>
  <c r="I71" i="10"/>
  <c r="K71" i="10"/>
  <c r="G35" i="7"/>
  <c r="K53" i="10"/>
  <c r="I53" i="10"/>
  <c r="F12" i="16"/>
  <c r="I43" i="10"/>
  <c r="K43" i="10"/>
  <c r="G12" i="16"/>
  <c r="L302" i="1"/>
  <c r="K302" i="1" l="1"/>
  <c r="L304" i="1" s="1"/>
  <c r="H74" i="8" l="1"/>
  <c r="G90" i="44" s="1"/>
  <c r="H41" i="14"/>
  <c r="H25" i="14" s="1"/>
  <c r="H42" i="14" s="1"/>
  <c r="H68" i="14" s="1"/>
  <c r="H89" i="14" s="1"/>
  <c r="G89" i="44" l="1"/>
  <c r="G87" i="44" s="1"/>
  <c r="J99" i="15"/>
  <c r="N126" i="15" l="1"/>
  <c r="M126" i="15"/>
  <c r="M131" i="15" s="1"/>
  <c r="N131" i="15" s="1"/>
  <c r="J98" i="15"/>
  <c r="G49" i="7"/>
  <c r="G114" i="44" l="1"/>
  <c r="G116" i="44" s="1"/>
  <c r="G129" i="44" s="1"/>
  <c r="J124" i="15"/>
  <c r="J126" i="15" s="1"/>
  <c r="J131" i="15" s="1"/>
  <c r="G61" i="7"/>
  <c r="G63" i="7" s="1"/>
  <c r="G81" i="7" s="1"/>
  <c r="G93" i="5"/>
  <c r="G91" i="5" s="1"/>
  <c r="G110" i="5" s="1"/>
  <c r="G113" i="5" s="1"/>
  <c r="G132" i="5" s="1"/>
  <c r="E36" i="9"/>
  <c r="E35" i="9" s="1"/>
  <c r="E46" i="9" s="1"/>
  <c r="G68" i="10"/>
  <c r="H98" i="10" s="1"/>
  <c r="H99" i="10" l="1"/>
  <c r="K93" i="10"/>
  <c r="I68" i="10"/>
  <c r="I93" i="10" s="1"/>
  <c r="G36" i="9"/>
  <c r="G35" i="9" s="1"/>
  <c r="I94" i="10" l="1"/>
  <c r="G28" i="9"/>
  <c r="G46" i="9" s="1"/>
</calcChain>
</file>

<file path=xl/sharedStrings.xml><?xml version="1.0" encoding="utf-8"?>
<sst xmlns="http://schemas.openxmlformats.org/spreadsheetml/2006/main" count="3646" uniqueCount="1788">
  <si>
    <t>GOBIERNO CONSTITUCIONAL DEL ESTADO DE CHIAPAS</t>
  </si>
  <si>
    <t>SECRETARIA DE HACIENDA</t>
  </si>
  <si>
    <t>SUBSECRETARÍA DE  EGRESOS</t>
  </si>
  <si>
    <t>SIAHE - CONTABILIDAD</t>
  </si>
  <si>
    <t>BALANZA DE COMPROBACION ACUMULADA</t>
  </si>
  <si>
    <t>Fecha:</t>
  </si>
  <si>
    <t>CUENTA</t>
  </si>
  <si>
    <t>SALDOS INICIALES</t>
  </si>
  <si>
    <t>MOVIMIENTOS</t>
  </si>
  <si>
    <t>SALDOS FINALES</t>
  </si>
  <si>
    <t>DEL MES DE DICIEMBRE</t>
  </si>
  <si>
    <t>NUMERO</t>
  </si>
  <si>
    <t>NOMBRE</t>
  </si>
  <si>
    <t>DEUDOR</t>
  </si>
  <si>
    <t>ACREEDOR</t>
  </si>
  <si>
    <t>DEBE</t>
  </si>
  <si>
    <t>HABER</t>
  </si>
  <si>
    <t>1111</t>
  </si>
  <si>
    <t xml:space="preserve">Efectivo                                                                                                                                                                                                                                                       </t>
  </si>
  <si>
    <t>1112</t>
  </si>
  <si>
    <t xml:space="preserve">Bancos/Tesorería                                                                                                                                                                                                                                               </t>
  </si>
  <si>
    <t>1113</t>
  </si>
  <si>
    <t xml:space="preserve">Bancos/Dependencias y Otros                                                                                                                                                                                                                                    </t>
  </si>
  <si>
    <t>1114</t>
  </si>
  <si>
    <t xml:space="preserve">Inversiones Temporales (Hasta 3 meses)                                                                                                                                                                                                                         </t>
  </si>
  <si>
    <t>1115</t>
  </si>
  <si>
    <t xml:space="preserve">Fondos con Afectación Específica                                                                                                                                                                                                                               </t>
  </si>
  <si>
    <t>1116</t>
  </si>
  <si>
    <t xml:space="preserve">Depósitos de Fondos de Terceros en Garantía y/o Administración                                                                                                                                                                                                 </t>
  </si>
  <si>
    <t>1119</t>
  </si>
  <si>
    <t xml:space="preserve">Otros Efectivos y Equivalentes                                                                                                                                                                                                                                 </t>
  </si>
  <si>
    <t>1121</t>
  </si>
  <si>
    <t xml:space="preserve">Inversiones Financieras de Corto Plazo                                                                                                                                                                                                                         </t>
  </si>
  <si>
    <t>1122</t>
  </si>
  <si>
    <t xml:space="preserve">Cuentas por Cobrar a Corto Plazo                                                                                                                                                                                                                               </t>
  </si>
  <si>
    <t>1123</t>
  </si>
  <si>
    <t xml:space="preserve">Deudores Diversos por Cobrar a Corto Plazo                                                                                                                                                                                                                     </t>
  </si>
  <si>
    <t>1124</t>
  </si>
  <si>
    <t xml:space="preserve">Ingresos por Recuperar a Corto Plazo                                                                                                                                                                                                                           </t>
  </si>
  <si>
    <t>1125</t>
  </si>
  <si>
    <t xml:space="preserve">Deudores por Anticipos de la Tesorería a Corto Plazo                                                                                                                                                                                                           </t>
  </si>
  <si>
    <t>1126</t>
  </si>
  <si>
    <t xml:space="preserve">Préstamos Otorgados a Corto Plazo                                                                                                                                                                                                                              </t>
  </si>
  <si>
    <t>1129</t>
  </si>
  <si>
    <t xml:space="preserve">Otros Derechos a Recibir Efectivo o Equivalentes a Corto Plazo                                                                                                                                                                                                 </t>
  </si>
  <si>
    <t>1131</t>
  </si>
  <si>
    <t xml:space="preserve">Anticipo a Proveedores por Adquisición de Bienes y Prestación de Servicios a Corto Plazo                                                                                                                                                                       </t>
  </si>
  <si>
    <t>1132</t>
  </si>
  <si>
    <t xml:space="preserve">Anticipo a Proveedores por Adquisición de Bienes Inmuebles y Muebles a Corto Plazo                                                                                                                                                                             </t>
  </si>
  <si>
    <t>1134</t>
  </si>
  <si>
    <t xml:space="preserve">Anticipo a Contratistas por Obras Públicas a Corto Plazo                                                                                                                                                                                                       </t>
  </si>
  <si>
    <t>1141</t>
  </si>
  <si>
    <t xml:space="preserve">Inventario de Mercancías para Venta                                                                                                                                                                                                                            </t>
  </si>
  <si>
    <t>1143</t>
  </si>
  <si>
    <t xml:space="preserve">Inventario de Mercancías en Proceso de Elaboración                                                                                                                                                                                                             </t>
  </si>
  <si>
    <t>1145</t>
  </si>
  <si>
    <t xml:space="preserve">Bienes en Tránsito                                                                                                                                                                                                                                             </t>
  </si>
  <si>
    <t>1151</t>
  </si>
  <si>
    <t xml:space="preserve">Almacén de Materiales y Suministros de Consumo                                                                                                                                                                                                                 </t>
  </si>
  <si>
    <t>1161</t>
  </si>
  <si>
    <t xml:space="preserve">Estimaciones para Cuentas Incobrables por Derechos a Recibir Efectivo o Equivalentes                                                                                                                                                                           </t>
  </si>
  <si>
    <t>1191</t>
  </si>
  <si>
    <t xml:space="preserve">Valores en Garantía                                                                                                                                                                                                                                            </t>
  </si>
  <si>
    <t>1212</t>
  </si>
  <si>
    <t xml:space="preserve">Títulos y Valores a Largo Plazo                                                                                                                                                                                                                                </t>
  </si>
  <si>
    <t>1213</t>
  </si>
  <si>
    <t xml:space="preserve">Fideicomisos, Mandatos y Contratos Análogos                                                                                                                                                                                                                    </t>
  </si>
  <si>
    <t>1214</t>
  </si>
  <si>
    <t xml:space="preserve">Participaciones y Aportaciones de Capital                                                                                                                                                                                                                      </t>
  </si>
  <si>
    <t>1222</t>
  </si>
  <si>
    <t xml:space="preserve">Deudores Diversos a Largo Plazo                                                                                                                                                                                                                                </t>
  </si>
  <si>
    <t>1223</t>
  </si>
  <si>
    <t xml:space="preserve">Ingresos por Recuperar a Largo Plazo                                                                                                                                                                                                                           </t>
  </si>
  <si>
    <t>1224</t>
  </si>
  <si>
    <t xml:space="preserve">Préstamos Otorgados a Largo Plazo                                                                                                                                                                                                                              </t>
  </si>
  <si>
    <t>1229</t>
  </si>
  <si>
    <t xml:space="preserve">Otros Derechos a Recibir Efectivo o Equivalentes a Largo Plazo                                                                                                                                                                                                 </t>
  </si>
  <si>
    <t>1231</t>
  </si>
  <si>
    <t xml:space="preserve">Terrenos                                                                                                                                                                                                                                                       </t>
  </si>
  <si>
    <t>1233</t>
  </si>
  <si>
    <t xml:space="preserve">Edificios no Habitacionales                                                                                                                                                                                                                                    </t>
  </si>
  <si>
    <t>1234</t>
  </si>
  <si>
    <t xml:space="preserve">Infraestructura                                                                                                                                                                                                                                                </t>
  </si>
  <si>
    <t>1235</t>
  </si>
  <si>
    <t xml:space="preserve">Construcciones en Proceso en Bienes de Dominio Público                                                                                                                                                                                                         </t>
  </si>
  <si>
    <t>1236</t>
  </si>
  <si>
    <t xml:space="preserve">Construcciones en Proceso en Bienes Propios                                                                                                                                                                                                                    </t>
  </si>
  <si>
    <t>1239</t>
  </si>
  <si>
    <t xml:space="preserve">Otros Bienes Inmuebles                                                                                                                                                                                                                                         </t>
  </si>
  <si>
    <t>1241</t>
  </si>
  <si>
    <t xml:space="preserve">Mobiliario y Equipo de Administración                                                                                                                                                                                                                          </t>
  </si>
  <si>
    <t>1242</t>
  </si>
  <si>
    <t xml:space="preserve">Mobiliario y Equipo Educacional y Recreativo                                                                                                                                                                                                                   </t>
  </si>
  <si>
    <t>1243</t>
  </si>
  <si>
    <t xml:space="preserve">Equipo e Instrumental Médico y de Laboratorio                                                                                                                                                                                                                  </t>
  </si>
  <si>
    <t>1244</t>
  </si>
  <si>
    <t xml:space="preserve">Vehículos y Equipo de Transporte                                                                                                                                                                                                                               </t>
  </si>
  <si>
    <t>1245</t>
  </si>
  <si>
    <t xml:space="preserve">Equipo de Defensa y Seguridad                                                                                                                                                                                                                                  </t>
  </si>
  <si>
    <t>1246</t>
  </si>
  <si>
    <t xml:space="preserve">Maquinaria, Otros Equipos y Herramientas                                                                                                                                                                                                                       </t>
  </si>
  <si>
    <t>1247</t>
  </si>
  <si>
    <t xml:space="preserve">Colecciones, Obras de Arte y Objetos Valiosos                                                                                                                                                                                                                  </t>
  </si>
  <si>
    <t>1248</t>
  </si>
  <si>
    <t xml:space="preserve">Activos Biológicos                                                                                                                                                                                                                                             </t>
  </si>
  <si>
    <t>1251</t>
  </si>
  <si>
    <t xml:space="preserve">Software                                                                                                                                                                                                                                                       </t>
  </si>
  <si>
    <t>1252</t>
  </si>
  <si>
    <t xml:space="preserve">Patentes, Marcas y Derechos                                                                                                                                                                                                                                    </t>
  </si>
  <si>
    <t>1253</t>
  </si>
  <si>
    <t xml:space="preserve">Concesiones y Franquicias                                                                                                                                                                                                                                      </t>
  </si>
  <si>
    <t>1254</t>
  </si>
  <si>
    <t xml:space="preserve">Licencias                                                                                                                                                                                                                                                      </t>
  </si>
  <si>
    <t>1259</t>
  </si>
  <si>
    <t xml:space="preserve">Otros Activos Intangibles                                                                                                                                                                                                                                      </t>
  </si>
  <si>
    <t>1261</t>
  </si>
  <si>
    <t xml:space="preserve">Depreciación Acumulada de Bienes Inmuebles                                                                                                                                                                                                                     </t>
  </si>
  <si>
    <t>1262</t>
  </si>
  <si>
    <t xml:space="preserve">Depreciación Acumulada de Infraestructura                                                                                                                                                                                                                      </t>
  </si>
  <si>
    <t>1263</t>
  </si>
  <si>
    <t xml:space="preserve">Depreciación Acumulada de Bienes Muebles                                                                                                                                                                                                                       </t>
  </si>
  <si>
    <t>1265</t>
  </si>
  <si>
    <t xml:space="preserve">Amortización Acumulada de Activos Intangibles                                                                                                                                                                                                                  </t>
  </si>
  <si>
    <t>1271</t>
  </si>
  <si>
    <t xml:space="preserve">Estudios, Formulación y Evaluación de Proyectos                                                                                                                                                                                                                </t>
  </si>
  <si>
    <t>1272</t>
  </si>
  <si>
    <t>1273</t>
  </si>
  <si>
    <t xml:space="preserve">Gastos Pagados por Adelantado a Largo Plazo                                                                                                                                                                                                                    </t>
  </si>
  <si>
    <t>1274</t>
  </si>
  <si>
    <t xml:space="preserve">Anticipos a Largo Plazo                                                                                                                                                                                                                                        </t>
  </si>
  <si>
    <t>1275</t>
  </si>
  <si>
    <t xml:space="preserve">Beneficios al Retiro de Empleados Pagados por Adelantado                                                                                                                                                                                                       </t>
  </si>
  <si>
    <t>1279</t>
  </si>
  <si>
    <t xml:space="preserve">Otros Activos Diferidos                                                                                                                                                                                                                                        </t>
  </si>
  <si>
    <t>1293</t>
  </si>
  <si>
    <t xml:space="preserve">Bienes en Comodato                                                                                                                                                                                                                                             </t>
  </si>
  <si>
    <t>2111</t>
  </si>
  <si>
    <t xml:space="preserve">Servicios Personales por Pagar a Corto Plazo                                                                                                                                                                                                                   </t>
  </si>
  <si>
    <t>2112</t>
  </si>
  <si>
    <t xml:space="preserve">Proveedores por Pagar a Corto Plazo                                                                                                                                                                                                                            </t>
  </si>
  <si>
    <t>2113</t>
  </si>
  <si>
    <t xml:space="preserve">Contratistas por Obras Públicas por Pagar a Corto Plazo                                                                                                                                                                                                        </t>
  </si>
  <si>
    <t>2114</t>
  </si>
  <si>
    <t xml:space="preserve">Participaciones y Aportaciones por Pagar a Corto Plazo                                                                                                                                                                                                         </t>
  </si>
  <si>
    <t>2115</t>
  </si>
  <si>
    <t xml:space="preserve">Transferencias Otorgadas por Pagar a Corto Plazo                                                                                                                                                                                                               </t>
  </si>
  <si>
    <t>2117</t>
  </si>
  <si>
    <t xml:space="preserve">Retenciones y Contribuciones por Pagar a Corto Plazo                                                                                                                                                                                                           </t>
  </si>
  <si>
    <t>2119</t>
  </si>
  <si>
    <t xml:space="preserve">Otras Cuentas por Pagar a Corto Plazo                                                                                                                                                                                                                          </t>
  </si>
  <si>
    <t>2129</t>
  </si>
  <si>
    <t xml:space="preserve">Otros Documentos por Pagar a Corto Plazo                                                                                                                                                                                                                       </t>
  </si>
  <si>
    <t>2131</t>
  </si>
  <si>
    <t xml:space="preserve">Porción a Corto Plazo de la Deuda Pública Interna                                                                                                                                                                                                              </t>
  </si>
  <si>
    <t>2133</t>
  </si>
  <si>
    <t xml:space="preserve">Porción a Corto Plazo de Arrendamiento Financiero                                                                                                                                                                                                              </t>
  </si>
  <si>
    <t>2161</t>
  </si>
  <si>
    <t xml:space="preserve">Fondos en Garantía a Corto Plazo                                                                                                                                                                                                                               </t>
  </si>
  <si>
    <t>2162</t>
  </si>
  <si>
    <t xml:space="preserve">Fondos en Administración a Corto Plazo                                                                                                                                                                                                                         </t>
  </si>
  <si>
    <t>2163</t>
  </si>
  <si>
    <t xml:space="preserve">Fondos Contingentes a Corto Plazo                                                                                                                                                                                                                              </t>
  </si>
  <si>
    <t>2164</t>
  </si>
  <si>
    <t xml:space="preserve">Fondos de Fideicomisos, Mandatos y Contratos Análogos a Corto Plazo                                                                                                                                                                                            </t>
  </si>
  <si>
    <t>2165</t>
  </si>
  <si>
    <t xml:space="preserve">Otros Fondos de Terceros en Garantía y/o Administración a Corto Plazo                                                                                                                                                                                          </t>
  </si>
  <si>
    <t>2166</t>
  </si>
  <si>
    <t xml:space="preserve">Valores y Bienes en Garantía a Corto Plazo                                                                                                                                                                                                                     </t>
  </si>
  <si>
    <t>2171</t>
  </si>
  <si>
    <t xml:space="preserve">Provisión para Demandas y Juicios a Corto Plazo                                                                                                                                                                                                                </t>
  </si>
  <si>
    <t>2172</t>
  </si>
  <si>
    <t xml:space="preserve">Provisión para Contingencias a Corto Plazo                                                                                                                                                                                                                     </t>
  </si>
  <si>
    <t>2191</t>
  </si>
  <si>
    <t xml:space="preserve">Ingresos por Clasificar                                                                                                                                                                                                                                        </t>
  </si>
  <si>
    <t>2192</t>
  </si>
  <si>
    <t xml:space="preserve">Recaudación por Participar                                                                                                                                                                                                                                     </t>
  </si>
  <si>
    <t>2199</t>
  </si>
  <si>
    <t xml:space="preserve">Otros Pasivos Circulantes                                                                                                                                                                                                                                      </t>
  </si>
  <si>
    <t>2211</t>
  </si>
  <si>
    <t xml:space="preserve">Proveedores por Pagar a Largo Plazo                                                                                                                                                                                                                            </t>
  </si>
  <si>
    <t>2229</t>
  </si>
  <si>
    <t xml:space="preserve">Otros Documentos por Pagar a Largo Plazo                                                                                                                                                                                                                       </t>
  </si>
  <si>
    <t>2233</t>
  </si>
  <si>
    <t xml:space="preserve">Préstamos de la Deuda Pública Interna por Pagar a Largo Plazo                                                                                                                                                                                                  </t>
  </si>
  <si>
    <t>2235</t>
  </si>
  <si>
    <t xml:space="preserve">Arrendamiento Financiero por Pagar a Largo Plazo                                                                                                                                                                                                               </t>
  </si>
  <si>
    <t>2251</t>
  </si>
  <si>
    <t xml:space="preserve">Fondos en Garantía a Largo Plazo                                                                                                                                                                                                                               </t>
  </si>
  <si>
    <t>2252</t>
  </si>
  <si>
    <t xml:space="preserve">Fondos en Administración a Largo Plazo                                                                                                                                                                                                                         </t>
  </si>
  <si>
    <t>2253</t>
  </si>
  <si>
    <t xml:space="preserve">Fondos Contingentes a Largo Plazo                                                                                                                                                                                                                              </t>
  </si>
  <si>
    <t>2255</t>
  </si>
  <si>
    <t xml:space="preserve">Otros Fondos de Terceros en Garantía y/o Administración a Largo Plazo                                                                                                                                                                                          </t>
  </si>
  <si>
    <t>2261</t>
  </si>
  <si>
    <t xml:space="preserve">Provisión para Demandas y Juicios a Largo Plazo                                                                                                                                                                                                                </t>
  </si>
  <si>
    <t>2262</t>
  </si>
  <si>
    <t xml:space="preserve">Provisión para Pensiones a Largo Plazo                                                                                                                                                                                                                         </t>
  </si>
  <si>
    <t>2263</t>
  </si>
  <si>
    <t xml:space="preserve">Provisión para Contingencias a Largo Plazo                                                                                                                                                                                                                     </t>
  </si>
  <si>
    <t>2269</t>
  </si>
  <si>
    <t xml:space="preserve">Otras Provisiones a Largo Plazo                                                                                                                                                                                                                                </t>
  </si>
  <si>
    <t>3110</t>
  </si>
  <si>
    <t xml:space="preserve">Aportaciones                                                                                                                                                                                                                                                   </t>
  </si>
  <si>
    <t>3120</t>
  </si>
  <si>
    <t xml:space="preserve">Donaciones de Capital                                                                                                                                                                                                                                          </t>
  </si>
  <si>
    <t>3130</t>
  </si>
  <si>
    <t xml:space="preserve">Actualización de la Hacienda Pública/Patrimonio                                                                                                                                                                                                                </t>
  </si>
  <si>
    <t>3210</t>
  </si>
  <si>
    <t xml:space="preserve">Resultados del Ejercicio (Ahorro/ Desahorro)                                                                                                                                                                                                                   </t>
  </si>
  <si>
    <t>3220</t>
  </si>
  <si>
    <t xml:space="preserve">Resultados de Ejercicios Anteriores                                                                                                                                                                                                                            </t>
  </si>
  <si>
    <t>3231</t>
  </si>
  <si>
    <t xml:space="preserve">Revalúo de Bienes Inmuebles                                                                                                                                                                                                                                    </t>
  </si>
  <si>
    <t>3232</t>
  </si>
  <si>
    <t xml:space="preserve">Revalúo de Bienes Muebles                                                                                                                                                                                                                                      </t>
  </si>
  <si>
    <t>3233</t>
  </si>
  <si>
    <t xml:space="preserve">Revalúo de Bienes Intangibles                                                                                                                                                                                                                                  </t>
  </si>
  <si>
    <t>3241</t>
  </si>
  <si>
    <t xml:space="preserve">Reservas de Patrimonio                                                                                                                                                                                                                                         </t>
  </si>
  <si>
    <t>3243</t>
  </si>
  <si>
    <t xml:space="preserve">Reservas por Contingencias                                                                                                                                                                                                                                     </t>
  </si>
  <si>
    <t>3252</t>
  </si>
  <si>
    <t xml:space="preserve">Cambios por Errores Contables                                                                                                                                                                                                                                  </t>
  </si>
  <si>
    <t>3261</t>
  </si>
  <si>
    <t xml:space="preserve">Operaciones Internas de Ingresos                                                                                                                                                                                                                               </t>
  </si>
  <si>
    <t>3262</t>
  </si>
  <si>
    <t xml:space="preserve">Operaciones Internas de Egresos                                                                                                                                                                                                                                </t>
  </si>
  <si>
    <t>4113</t>
  </si>
  <si>
    <t xml:space="preserve">Impuesto sobre la Producción, el Consumo y las Transacciones                                                                                                                                                                                                   </t>
  </si>
  <si>
    <t>4115</t>
  </si>
  <si>
    <t xml:space="preserve">Impuestos sobre Nóminas y Asimilables                                                                                                                                                                                                                          </t>
  </si>
  <si>
    <t>4116</t>
  </si>
  <si>
    <t xml:space="preserve">Impuestos Ecológicos                                                                                                                                                                                                                                           </t>
  </si>
  <si>
    <t>4117</t>
  </si>
  <si>
    <t xml:space="preserve">Accesorios de Impuestos                                                                                                                                                                                                                                        </t>
  </si>
  <si>
    <t>4119</t>
  </si>
  <si>
    <t xml:space="preserve">Otros Impuestos                                                                                                                                                                                                                                                </t>
  </si>
  <si>
    <t>4129</t>
  </si>
  <si>
    <t xml:space="preserve">Otras Cuotas y Aportaciones para la Seguridad Social                                                                                                                                                                                                           </t>
  </si>
  <si>
    <t>4131</t>
  </si>
  <si>
    <t xml:space="preserve">Contribuciones de Mejoras por Obras Públicas                                                                                                                                                                                                                   </t>
  </si>
  <si>
    <t>4141</t>
  </si>
  <si>
    <t xml:space="preserve">Derechos por el Uso, Goce, Aprovechamiento o Explotación de Bienes de Dominio Público                                                                                                                                                                          </t>
  </si>
  <si>
    <t>4143</t>
  </si>
  <si>
    <t xml:space="preserve">Derechos por Prestación de Servicios                                                                                                                                                                                                                           </t>
  </si>
  <si>
    <t>4144</t>
  </si>
  <si>
    <t xml:space="preserve">Accesorios de Derechos                                                                                                                                                                                                                                         </t>
  </si>
  <si>
    <t>4149</t>
  </si>
  <si>
    <t xml:space="preserve">Otros Derechos                                                                                                                                                                                                                                                 </t>
  </si>
  <si>
    <t>4151</t>
  </si>
  <si>
    <t xml:space="preserve">Incentivos Derivados de la Colaboración Fiscal                                                                                                                                                                                                                 </t>
  </si>
  <si>
    <t>4162</t>
  </si>
  <si>
    <t xml:space="preserve">Multas                                                                                                                                                                                                                                                         </t>
  </si>
  <si>
    <t>4163</t>
  </si>
  <si>
    <t xml:space="preserve">Indemnizaciones                                                                                                                                                                                                                                                </t>
  </si>
  <si>
    <t>4164</t>
  </si>
  <si>
    <t xml:space="preserve">Reintegros                                                                                                                                                                                                                                                     </t>
  </si>
  <si>
    <t>4165</t>
  </si>
  <si>
    <t xml:space="preserve">Aprovechamientos Provenientes de Obras Públicas                                                                                                                                                                                                                </t>
  </si>
  <si>
    <t>4167</t>
  </si>
  <si>
    <t xml:space="preserve">Aprovechamientos por Aportaciones y Cooperaciones                                                                                                                                                                                                              </t>
  </si>
  <si>
    <t>4168</t>
  </si>
  <si>
    <t xml:space="preserve">Accesorios de Aprovechamientos                                                                                                                                                                                                                                 </t>
  </si>
  <si>
    <t>4169</t>
  </si>
  <si>
    <t xml:space="preserve">Otros Aprovechamientos                                                                                                                                                                                                                                         </t>
  </si>
  <si>
    <t>4172</t>
  </si>
  <si>
    <t>4173</t>
  </si>
  <si>
    <t>4174</t>
  </si>
  <si>
    <t>4211</t>
  </si>
  <si>
    <t xml:space="preserve">Participaciones                                                                                                                                                                                                                                                </t>
  </si>
  <si>
    <t>4212</t>
  </si>
  <si>
    <t>4213</t>
  </si>
  <si>
    <t xml:space="preserve">Convenios                                                                                                                                                                                                                                                      </t>
  </si>
  <si>
    <t>4221</t>
  </si>
  <si>
    <t>4223</t>
  </si>
  <si>
    <t xml:space="preserve">Subsidios y Subvenciones                                                                                                                                                                                                                                       </t>
  </si>
  <si>
    <t>4311</t>
  </si>
  <si>
    <t>4319</t>
  </si>
  <si>
    <t xml:space="preserve">Otros Ingresos Financieros                                                                                                                                                                                                                                     </t>
  </si>
  <si>
    <t>4341</t>
  </si>
  <si>
    <t xml:space="preserve">Disminución del Exceso en Provisiones                                                                                                                                                                                                                          </t>
  </si>
  <si>
    <t>4392</t>
  </si>
  <si>
    <t xml:space="preserve">Bonificaciones y Descuentos Obtenidos                                                                                                                                                                                                                          </t>
  </si>
  <si>
    <t>4393</t>
  </si>
  <si>
    <t>4399</t>
  </si>
  <si>
    <t xml:space="preserve">Otros Ingresos y Beneficios Varios                                                                                                                                                                                                                             </t>
  </si>
  <si>
    <t>5111</t>
  </si>
  <si>
    <t xml:space="preserve">Remuneraciones al Personal de Carácter Permanente                                                                                                                                                                                                              </t>
  </si>
  <si>
    <t>5112</t>
  </si>
  <si>
    <t xml:space="preserve">Remuneraciones al Personal de Carácter Transitorio                                                                                                                                                                                                             </t>
  </si>
  <si>
    <t>5113</t>
  </si>
  <si>
    <t xml:space="preserve">Remuneraciones Adicionales y Especiales                                                                                                                                                                                                                        </t>
  </si>
  <si>
    <t>5114</t>
  </si>
  <si>
    <t xml:space="preserve">Seguridad Social                                                                                                                                                                                                                                               </t>
  </si>
  <si>
    <t>5115</t>
  </si>
  <si>
    <t xml:space="preserve">Otras Prestaciones Sociales y Económicas                                                                                                                                                                                                                       </t>
  </si>
  <si>
    <t>5116</t>
  </si>
  <si>
    <t xml:space="preserve">Pago de Estímulos a Servidores Públicos                                                                                                                                                                                                                        </t>
  </si>
  <si>
    <t>5121</t>
  </si>
  <si>
    <t xml:space="preserve">Materiales de Administración, Emisión de documentos y Artículos Oficiales                                                                                                                                                                                      </t>
  </si>
  <si>
    <t>5122</t>
  </si>
  <si>
    <t xml:space="preserve">Alimentos y Utensilios                                                                                                                                                                                                                                         </t>
  </si>
  <si>
    <t>5123</t>
  </si>
  <si>
    <t xml:space="preserve">Materias Primas y Materiales de Producción y Comercialización                                                                                                                                                                                                  </t>
  </si>
  <si>
    <t>5124</t>
  </si>
  <si>
    <t xml:space="preserve">Materiales y Artículos de Construcción y de Reparación                                                                                                                                                                                                         </t>
  </si>
  <si>
    <t>5125</t>
  </si>
  <si>
    <t xml:space="preserve">Productos Químicos, Farmacéuticos y de Laboratorio                                                                                                                                                                                                             </t>
  </si>
  <si>
    <t>5126</t>
  </si>
  <si>
    <t xml:space="preserve">Combustibles, Lubricantes y Aditivos                                                                                                                                                                                                                           </t>
  </si>
  <si>
    <t>5127</t>
  </si>
  <si>
    <t xml:space="preserve">Vestuario, Blancos, Prendas de Protección y Artículos Deportivos                                                                                                                                                                                               </t>
  </si>
  <si>
    <t>5128</t>
  </si>
  <si>
    <t xml:space="preserve">Materiales y Suministros para Seguridad                                                                                                                                                                                                                        </t>
  </si>
  <si>
    <t>5129</t>
  </si>
  <si>
    <t xml:space="preserve">Herramientas, Refacciones y Accesorios Menores                                                                                                                                                                                                                 </t>
  </si>
  <si>
    <t>5131</t>
  </si>
  <si>
    <t xml:space="preserve">Servicios Básicos                                                                                                                                                                                                                                              </t>
  </si>
  <si>
    <t>5132</t>
  </si>
  <si>
    <t xml:space="preserve">Servicios  de Arrendamiento                                                                                                                                                                                                                                    </t>
  </si>
  <si>
    <t>5133</t>
  </si>
  <si>
    <t xml:space="preserve">Servicios Profesionales, Científicos y Técnicos y Otros Servicios                                                                                                                                                                                              </t>
  </si>
  <si>
    <t>5134</t>
  </si>
  <si>
    <t xml:space="preserve">Servicios Financieros, Bancarios y Comerciales                                                                                                                                                                                                                 </t>
  </si>
  <si>
    <t>5135</t>
  </si>
  <si>
    <t xml:space="preserve">Servicios de Instalación, Reparación, Mantenimiento y Conservación                                                                                                                                                                                             </t>
  </si>
  <si>
    <t>5136</t>
  </si>
  <si>
    <t xml:space="preserve">Servicios de Comunicación Social y Publicidad                                                                                                                                                                                                                  </t>
  </si>
  <si>
    <t>5137</t>
  </si>
  <si>
    <t xml:space="preserve">Servicios de Traslado y Viáticos                                                                                                                                                                                                                               </t>
  </si>
  <si>
    <t>5138</t>
  </si>
  <si>
    <t xml:space="preserve">Servicios Oficiales                                                                                                                                                                                                                                            </t>
  </si>
  <si>
    <t>5139</t>
  </si>
  <si>
    <t xml:space="preserve">Otros Servicios Generales                                                                                                                                                                                                                                      </t>
  </si>
  <si>
    <t>5211</t>
  </si>
  <si>
    <t xml:space="preserve">Asignaciones al Sector Público                                                                                                                                                                                                                                 </t>
  </si>
  <si>
    <t>5221</t>
  </si>
  <si>
    <t xml:space="preserve">Transferencias a Entidades Paraestatales                                                                                                                                                                                                                       </t>
  </si>
  <si>
    <t>5222</t>
  </si>
  <si>
    <t xml:space="preserve">Transferencias a Entidades Federativas y Municipios                                                                                                                                                                                                            </t>
  </si>
  <si>
    <t>5231</t>
  </si>
  <si>
    <t xml:space="preserve">Subsidios                                                                                                                                                                                                                                                      </t>
  </si>
  <si>
    <t>5241</t>
  </si>
  <si>
    <t xml:space="preserve">Ayudas Sociales a Personas                                                                                                                                                                                                                                     </t>
  </si>
  <si>
    <t>5242</t>
  </si>
  <si>
    <t xml:space="preserve">Becas                                                                                                                                                                                                                                                          </t>
  </si>
  <si>
    <t>5243</t>
  </si>
  <si>
    <t xml:space="preserve">Ayudas Sociales a Instituciones                                                                                                                                                                                                                                </t>
  </si>
  <si>
    <t>5244</t>
  </si>
  <si>
    <t xml:space="preserve">Ayudas Sociales por Desastres Naturales y Otros Siniestros                                                                                                                                                                                                     </t>
  </si>
  <si>
    <t>5251</t>
  </si>
  <si>
    <t xml:space="preserve">Pensiones                                                                                                                                                                                                                                                      </t>
  </si>
  <si>
    <t>5252</t>
  </si>
  <si>
    <t xml:space="preserve">Jubilaciones                                                                                                                                                                                                                                                   </t>
  </si>
  <si>
    <t>5259</t>
  </si>
  <si>
    <t xml:space="preserve">Otras Pensiones y Jubilaciones                                                                                                                                                                                                                                 </t>
  </si>
  <si>
    <t>5261</t>
  </si>
  <si>
    <t xml:space="preserve">Transferencias a Fideicomisos, Mandatos y Contratos Análogos al Gobierno                                                                                                                                                                                       </t>
  </si>
  <si>
    <t>5311</t>
  </si>
  <si>
    <t xml:space="preserve">Participaciones de la Federación a Entidades Federativas y Municipios                                                                                                                                                                                          </t>
  </si>
  <si>
    <t>5321</t>
  </si>
  <si>
    <t xml:space="preserve">Aportaciones de la Federación a Entidades Federativas y Municipios                                                                                                                                                                                             </t>
  </si>
  <si>
    <t>5332</t>
  </si>
  <si>
    <t xml:space="preserve">Convenios de Descentralización y Otros                                                                                                                                                                                                                         </t>
  </si>
  <si>
    <t>5411</t>
  </si>
  <si>
    <t xml:space="preserve">Intereses de la Deuda Pública Interna                                                                                                                                                                                                                          </t>
  </si>
  <si>
    <t>5431</t>
  </si>
  <si>
    <t xml:space="preserve">Gastos de la Deuda Pública Interna                                                                                                                                                                                                                             </t>
  </si>
  <si>
    <t>5441</t>
  </si>
  <si>
    <t xml:space="preserve">Costo por Coberturas                                                                                                                                                                                                                                           </t>
  </si>
  <si>
    <t>5513</t>
  </si>
  <si>
    <t xml:space="preserve">Depreciación de Bienes Inmuebles                                                                                                                                                                                                                               </t>
  </si>
  <si>
    <t>5515</t>
  </si>
  <si>
    <t xml:space="preserve">Depreciación de Bienes Muebles                                                                                                                                                                                                                                 </t>
  </si>
  <si>
    <t>5517</t>
  </si>
  <si>
    <t xml:space="preserve">Amortización de Activos Intangibles                                                                                                                                                                                                                            </t>
  </si>
  <si>
    <t>5518</t>
  </si>
  <si>
    <t xml:space="preserve">Disminución de Bienes por Pérdida, Obsolescencia y Deterioro                                                                                                                                                                                                   </t>
  </si>
  <si>
    <t>5521</t>
  </si>
  <si>
    <t xml:space="preserve">Provisiones de Pasivos a Corto Plazo                                                                                                                                                                                                                           </t>
  </si>
  <si>
    <t>5531</t>
  </si>
  <si>
    <t xml:space="preserve">Disminución de Inventarios de Mercancías para Venta                                                                                                                                                                                                            </t>
  </si>
  <si>
    <t>5591</t>
  </si>
  <si>
    <t xml:space="preserve">Gastos de Ejercicios Anteriores                                                                                                                                                                                                                                </t>
  </si>
  <si>
    <t>5592</t>
  </si>
  <si>
    <t xml:space="preserve">Pérdidas por Responsabilidades                                                                                                                                                                                                                                 </t>
  </si>
  <si>
    <t>5594</t>
  </si>
  <si>
    <t>5595</t>
  </si>
  <si>
    <t xml:space="preserve">Diferencias de Cotizaciones Negativas en Valores Negociables                                                                                                                                                                                                   </t>
  </si>
  <si>
    <t>5599</t>
  </si>
  <si>
    <t xml:space="preserve">Otros Gastos Varios                                                                                                                                                                                                                                            </t>
  </si>
  <si>
    <t>5611</t>
  </si>
  <si>
    <t xml:space="preserve">Construcción en Bienes no Capitalizable                                                                                                                                                                                                                        </t>
  </si>
  <si>
    <t>7110</t>
  </si>
  <si>
    <t xml:space="preserve">Valores en Custodia                                                                                                                                                                                                                                            </t>
  </si>
  <si>
    <t>7120</t>
  </si>
  <si>
    <t xml:space="preserve">Custodia de Valores                                                                                                                                                                                                                                            </t>
  </si>
  <si>
    <t>7210</t>
  </si>
  <si>
    <t xml:space="preserve">Autorización para la Emisión de Bonos, Títulos y Valores de la Deuda Pública Interna                                                                                                                                                                           </t>
  </si>
  <si>
    <t>7230</t>
  </si>
  <si>
    <t xml:space="preserve">Emisiones Autorizadas de la Deuda Pública Interna y Externa                                                                                                                                                                                                    </t>
  </si>
  <si>
    <t>7240</t>
  </si>
  <si>
    <t xml:space="preserve">Suscripción de Contratos de Préstamos y Otras Obligaciones de la Deuda Pública Interna                                                                                                                                                                         </t>
  </si>
  <si>
    <t>7250</t>
  </si>
  <si>
    <t xml:space="preserve">Suscripción de Contratos de Préstamos y Otras Obligaciones de la Deuda Pública Externa                                                                                                                                                                         </t>
  </si>
  <si>
    <t>7260</t>
  </si>
  <si>
    <t xml:space="preserve">Contratos de Préstamos y Otras Obligaciones de la Deuda Pública Interna y Externa                                                                                                                                                                              </t>
  </si>
  <si>
    <t>7310</t>
  </si>
  <si>
    <t xml:space="preserve">Avales Autorizados                                                                                                                                                                                                                                             </t>
  </si>
  <si>
    <t>7320</t>
  </si>
  <si>
    <t xml:space="preserve">Avales Firmados                                                                                                                                                                                                                                                </t>
  </si>
  <si>
    <t>7330</t>
  </si>
  <si>
    <t xml:space="preserve">Fianzas y Garantías Recibidas por Deudas a Cobrar                                                                                                                                                                                                              </t>
  </si>
  <si>
    <t>7340</t>
  </si>
  <si>
    <t xml:space="preserve">Fianzas y Garantías Recibidas                                                                                                                                                                                                                                  </t>
  </si>
  <si>
    <t>7350</t>
  </si>
  <si>
    <t xml:space="preserve">Fianzas Otorgadas para Respaldar Obligaciones no Fiscales del Gobierno                                                                                                                                                                                         </t>
  </si>
  <si>
    <t>7360</t>
  </si>
  <si>
    <t xml:space="preserve">Fianzas Otorgadas del Gobierno para Respaldar Obligaciones no Fiscales                                                                                                                                                                                         </t>
  </si>
  <si>
    <t>7410</t>
  </si>
  <si>
    <t xml:space="preserve">Demandas Judicial en Proceso de Resolución                                                                                                                                                                                                                     </t>
  </si>
  <si>
    <t>7420</t>
  </si>
  <si>
    <t xml:space="preserve">Resolución de Demandas en Proceso Judicial                                                                                                                                                                                                                     </t>
  </si>
  <si>
    <t>7610</t>
  </si>
  <si>
    <t xml:space="preserve">Bienes Bajo Contrato en Concesión                                                                                                                                                                                                                              </t>
  </si>
  <si>
    <t>7620</t>
  </si>
  <si>
    <t xml:space="preserve">Contrato de Concesión por Bienes                                                                                                                                                                                                                               </t>
  </si>
  <si>
    <t>7630</t>
  </si>
  <si>
    <t xml:space="preserve">Bienes Bajo Contrato en Comodato                                                                                                                                                                                                                               </t>
  </si>
  <si>
    <t>7640</t>
  </si>
  <si>
    <t xml:space="preserve">Contrato de Comodato por Bienes                                                                                                                                                                                                                                </t>
  </si>
  <si>
    <t>8110</t>
  </si>
  <si>
    <t xml:space="preserve">Ley de Ingresos Estimada                                                                                                                                                                                                                                       </t>
  </si>
  <si>
    <t>8120</t>
  </si>
  <si>
    <t xml:space="preserve">Ley de Ingresos por Ejecutar                                                                                                                                                                                                                                   </t>
  </si>
  <si>
    <t>8130</t>
  </si>
  <si>
    <t xml:space="preserve">Modificaciones a la Ley de Ingresos Estimada                                                                                                                                                                                                                   </t>
  </si>
  <si>
    <t>8140</t>
  </si>
  <si>
    <t xml:space="preserve">Ley de Ingresos Devengada                                                                                                                                                                                                                                      </t>
  </si>
  <si>
    <t>8150</t>
  </si>
  <si>
    <t xml:space="preserve">Ley de Ingresos Recaudada                                                                                                                                                                                                                                      </t>
  </si>
  <si>
    <t>8210</t>
  </si>
  <si>
    <t xml:space="preserve">Presupuesto de Egresos Aprobado                                                                                                                                                                                                                                </t>
  </si>
  <si>
    <t>8220</t>
  </si>
  <si>
    <t xml:space="preserve">Presupuesto de Egresos por Ejercer                                                                                                                                                                                                                             </t>
  </si>
  <si>
    <t>8230</t>
  </si>
  <si>
    <t xml:space="preserve">Modificaciones al Presupuesto de Egresos Aprobado                                                                                                                                                                                                              </t>
  </si>
  <si>
    <t>8240</t>
  </si>
  <si>
    <t xml:space="preserve">Presupuesto de Egresos Comprometido                                                                                                                                                                                                                            </t>
  </si>
  <si>
    <t>8250</t>
  </si>
  <si>
    <t xml:space="preserve">Presupuesto de Egresos Devengado                                                                                                                                                                                                                               </t>
  </si>
  <si>
    <t>8260</t>
  </si>
  <si>
    <t xml:space="preserve">Presupuesto de Egresos Ejercido                                                                                                                                                                                                                                </t>
  </si>
  <si>
    <t>8270</t>
  </si>
  <si>
    <t xml:space="preserve">Presupuesto de Egresos Pagado                                                                                                                                                                                                                                  </t>
  </si>
  <si>
    <t>SUMAS :</t>
  </si>
  <si>
    <t>CUENTA PÚBLICA ESTATAL</t>
  </si>
  <si>
    <t>INFORMACIÓN FINANCIERA</t>
  </si>
  <si>
    <t>EJERCICIO FISCAL</t>
  </si>
  <si>
    <t>Cuenta Pública Estatal</t>
  </si>
  <si>
    <t>Subsistema de Egresos</t>
  </si>
  <si>
    <t>CONTENIDO</t>
  </si>
  <si>
    <t>SUBSISTEMA DE EGRESOS</t>
  </si>
  <si>
    <t>INTRODUCCIÓN</t>
  </si>
  <si>
    <t>MARCO JURÍDICO</t>
  </si>
  <si>
    <t>INSTRUCCIONES GENERALES</t>
  </si>
  <si>
    <t>PORTADA</t>
  </si>
  <si>
    <t>Informe sobre Pasivos Contingentes</t>
  </si>
  <si>
    <t>Notas a los Estados Financieros</t>
  </si>
  <si>
    <t>Endeudamiento Neto</t>
  </si>
  <si>
    <t>Hoja de Trabajo</t>
  </si>
  <si>
    <t>Adquisiciones de Bienes Inmuebles, Muebles e Intangibles</t>
  </si>
  <si>
    <t>Análisis de Antigüedad de Saldos de Cuentas de Balance</t>
  </si>
  <si>
    <t>Estado de Actividades (Rubros)</t>
  </si>
  <si>
    <t>Estado de Variación en la Hacienda Pública (Rubros)</t>
  </si>
  <si>
    <t>Estado de Cambios en la Situación Financiera (Rubros)</t>
  </si>
  <si>
    <t>Estado de Flujos de Efectivo (Rubros)</t>
  </si>
  <si>
    <t>Estado Analítico del Activo (Rubros)</t>
  </si>
  <si>
    <t>Estado Analítico de la Deuda y Otros Pasivos (Rubros)</t>
  </si>
  <si>
    <t>NOTA</t>
  </si>
  <si>
    <t>INDICACIONES ADICIONALES</t>
  </si>
  <si>
    <t>Para las dependencias que manejan el SIAHE, presentar la información de cuenta pública con los reportes del sistema que a la fecha estén habilitados, y los demás reportes elaborarlos en formato excel o word, de acuerdo a la información requerida, mismas que están disponibles en el presente catálogo de formatos.</t>
  </si>
  <si>
    <t>ESTADO DE SITUACIÓN FINANCIERA</t>
  </si>
  <si>
    <t>CONCEPTO</t>
  </si>
  <si>
    <t>Página 1 de 1</t>
  </si>
  <si>
    <t>ACTIVO</t>
  </si>
  <si>
    <t>Bancos/Tesorería</t>
  </si>
  <si>
    <t>Bancos/Dependencias y Otros</t>
  </si>
  <si>
    <t>Fondos con Afectación Específica</t>
  </si>
  <si>
    <t>Otros Efectivos y Equivalentes</t>
  </si>
  <si>
    <t>Derechos a Recibir Efectivo o Equivalentes</t>
  </si>
  <si>
    <t>Cuentas por Pagar a Corto Plazo</t>
  </si>
  <si>
    <t>Servicios Personales por Pagar a Corto Plazo</t>
  </si>
  <si>
    <t>Proveedores por Pagar a Corto Plazo</t>
  </si>
  <si>
    <t>Contratistas por Obras Públicas por Pagar a Corto Plazo</t>
  </si>
  <si>
    <t>Participaciones y Aportaciones por Pagar a Corto Plazo</t>
  </si>
  <si>
    <t>Transferencias Otorgadas por Pagar a Corto Plazo</t>
  </si>
  <si>
    <t>Retenciones y Contribuciones por Pagar a Corto Plazo</t>
  </si>
  <si>
    <t>Otras Cuentas por Pagar a Corto Plazo</t>
  </si>
  <si>
    <t>Documentos por Pagar a Corto Plazo</t>
  </si>
  <si>
    <t>Otros Documentos por Pagar a Corto Plazo</t>
  </si>
  <si>
    <t>Cuentas por Cobrar a Corto Plazo</t>
  </si>
  <si>
    <t>Deudores Diversos por Cobrar a Corto Plazo</t>
  </si>
  <si>
    <t>Ingresos por Recuperar a Corto Plazo</t>
  </si>
  <si>
    <t>Deudores por Anticipos de la Tesorería a Corto Plazo</t>
  </si>
  <si>
    <t>Fondos y Bienes de Terceros en Garantía y/o Administración a Corto Plazo</t>
  </si>
  <si>
    <t>Préstamos Otorgados a Corto Plazo</t>
  </si>
  <si>
    <t>Fondos en Garantía a Corto Plazo</t>
  </si>
  <si>
    <t>Otros Derechos a Recibir Efectivo o Equivalentes a Corto Plazo</t>
  </si>
  <si>
    <t>Fondos en Administración a Corto Plazo</t>
  </si>
  <si>
    <t>Derechos a Recibir Bienes o Servicios</t>
  </si>
  <si>
    <t>Fondos Contingentes a Corto Plazo</t>
  </si>
  <si>
    <t>Anticipo a Proveedores por Adquisición de Bienes Inmuebles y Muebles a Corto Plazo</t>
  </si>
  <si>
    <t>Otros Fondos de Terceros en Garantía y/o Administración a Corto Plazo</t>
  </si>
  <si>
    <t>Anticipo a Contratistas por Obras Públicas a Corto Plazo</t>
  </si>
  <si>
    <t>Inventarios</t>
  </si>
  <si>
    <t>Provisiones a Corto Plazo</t>
  </si>
  <si>
    <t>Inventario de Mercancías para Venta</t>
  </si>
  <si>
    <t>Provisión para Demandas y Juicios a Corto Plazo</t>
  </si>
  <si>
    <t>Provisión para Contingencias a Corto Plazo</t>
  </si>
  <si>
    <t>Bienes en Tránsito</t>
  </si>
  <si>
    <t>Otros Pasivos a Corto Plazo</t>
  </si>
  <si>
    <t>Almacenes</t>
  </si>
  <si>
    <t>Ingresos por Clasificar</t>
  </si>
  <si>
    <t>Recaudación por Participar</t>
  </si>
  <si>
    <t>Estimación por Pérdida o Deterioro de Activos Circulantes</t>
  </si>
  <si>
    <t>Otros Pasivos Circulantes</t>
  </si>
  <si>
    <t>Otros Activos Circulantes</t>
  </si>
  <si>
    <t>Valores en Garantía</t>
  </si>
  <si>
    <t>Cuentas por Pagar a Largo Plazo</t>
  </si>
  <si>
    <t>Documentos por Pagar a Largo Plazo</t>
  </si>
  <si>
    <t>Otros Documentos por Pagar a Largo Plazo</t>
  </si>
  <si>
    <t>Inversiones Financieras a Largo Plazo</t>
  </si>
  <si>
    <t>Deuda Pública a Largo Plazo</t>
  </si>
  <si>
    <t>Títulos y Valores a Largo Plazo</t>
  </si>
  <si>
    <t>Préstamos de la Deuda Pública Interna por Pagar a Largo Plazo</t>
  </si>
  <si>
    <t>Fideicomisos, Mandatos y Contratos Análogos</t>
  </si>
  <si>
    <t>Arrendamiento Financiero por Pagar a Largo Plazo</t>
  </si>
  <si>
    <t>Participaciones y Aportaciones de Capital</t>
  </si>
  <si>
    <t>Derechos a Recibir Efectivo o Equivalentes a Largo Plazo</t>
  </si>
  <si>
    <t>Fondos y Bienes de Terceros en Garantía y/o Administración a Largo Plazo</t>
  </si>
  <si>
    <t>Deudores Diversos a Largo Plazo</t>
  </si>
  <si>
    <t>Fondos en Garantía a Largo Plazo</t>
  </si>
  <si>
    <t>Ingresos por Recuperar a Largo Plazo</t>
  </si>
  <si>
    <t>Préstamos Otorgados a Largo Plazo</t>
  </si>
  <si>
    <t>Fondos Contingentes a Largo Plazo</t>
  </si>
  <si>
    <t>Bienes Inmuebles, Infraestructura y Construcciones en Proceso</t>
  </si>
  <si>
    <t>Provisiones a Largo Plazo</t>
  </si>
  <si>
    <t>Terrenos</t>
  </si>
  <si>
    <t>Provisión para Demandas y Juicios a Largo Plazo</t>
  </si>
  <si>
    <t>Edificios no Habitacionales</t>
  </si>
  <si>
    <t>Provisión para Pensiones a Largo Plazo</t>
  </si>
  <si>
    <t>Infraestructura</t>
  </si>
  <si>
    <t>Provisión para Contingencias a Largo Plazo</t>
  </si>
  <si>
    <t>Construcciones en Proceso en Bienes de Dominio Público</t>
  </si>
  <si>
    <t>Otras Provisiones a Largo Plazo</t>
  </si>
  <si>
    <t>Construcciones en Proceso en Bienes Propios</t>
  </si>
  <si>
    <t>Otros Bienes Inmuebles</t>
  </si>
  <si>
    <t>Bienes Muebles</t>
  </si>
  <si>
    <t>Mobiliario y Equipo de Administración</t>
  </si>
  <si>
    <t>Mobiliario y Equipo Educacional y Recreativo</t>
  </si>
  <si>
    <t>Aportaciones</t>
  </si>
  <si>
    <t>Equipo e Instrumental Médico y de Laboratorio</t>
  </si>
  <si>
    <t>Vehículos y Equipo de Transporte</t>
  </si>
  <si>
    <t>Donaciones de Capital</t>
  </si>
  <si>
    <t>Equipo de Defensa y Seguridad</t>
  </si>
  <si>
    <t>Maquinaria, Otros Equipos y Herramientas</t>
  </si>
  <si>
    <t>Colecciones, Obras de Arte y Objetos Valiosos</t>
  </si>
  <si>
    <t>Activos Biológicos</t>
  </si>
  <si>
    <t>Activos Intangibles</t>
  </si>
  <si>
    <t>Resultados del Ejercicio (Ahorro/Desahorro)</t>
  </si>
  <si>
    <t>Software</t>
  </si>
  <si>
    <t>Patentes, Marcas y Derechos</t>
  </si>
  <si>
    <t>Concesiones y Franquicias</t>
  </si>
  <si>
    <t>Resultados de Ejercicios Anteriores</t>
  </si>
  <si>
    <t>Licencias</t>
  </si>
  <si>
    <t>Revalúos</t>
  </si>
  <si>
    <t>Otros Activos Intangibles</t>
  </si>
  <si>
    <t>Revalúo de Bienes Inmuebles</t>
  </si>
  <si>
    <t>Depreciación, Deterioro y Amortización Acumulada de Bienes</t>
  </si>
  <si>
    <t>Revalúo de Bienes Muebles</t>
  </si>
  <si>
    <t>Revalúo de Bienes Intangibles</t>
  </si>
  <si>
    <t>Reservas</t>
  </si>
  <si>
    <t>Reservas de Patrimonio</t>
  </si>
  <si>
    <t>Amortización Acumulada de Activos Intangibles</t>
  </si>
  <si>
    <t>Reservas por Contingencias</t>
  </si>
  <si>
    <t>Activos Diferidos</t>
  </si>
  <si>
    <t>Rectificaciones de Resultados de Ejercicios Anteriores</t>
  </si>
  <si>
    <t>Estudios, Formulación y Evaluación de Proyectos</t>
  </si>
  <si>
    <t>Cambios por Errores Contables</t>
  </si>
  <si>
    <t>Gastos Pagados por Adelantado a Largo Plazo</t>
  </si>
  <si>
    <t>Anticipos a Largo Plazo</t>
  </si>
  <si>
    <t>Beneficios al Retiro de Empleados Pagados por Adelantado</t>
  </si>
  <si>
    <t>Otros Activos Diferidos</t>
  </si>
  <si>
    <t>Otros Activos no Circulantes</t>
  </si>
  <si>
    <t>Bienes en Comodato</t>
  </si>
  <si>
    <t xml:space="preserve">PASIVO   </t>
  </si>
  <si>
    <t>Activo Circulante</t>
  </si>
  <si>
    <t>Pasivo Circulante</t>
  </si>
  <si>
    <t>Efectivo y Equivalentes</t>
  </si>
  <si>
    <t xml:space="preserve">Efectivo  </t>
  </si>
  <si>
    <t>Inversiones Temporales (hasta 3 meses)</t>
  </si>
  <si>
    <t>Depósitos  de Fondos de Terceros en Garantía y/o Administración</t>
  </si>
  <si>
    <t>Inversiones Financieras a Corto Plazo</t>
  </si>
  <si>
    <t xml:space="preserve">Porción a Corto Plazo de la Deuda Pública </t>
  </si>
  <si>
    <t>Porción a Corto Plazo de la Deuda Pública Interna</t>
  </si>
  <si>
    <t>Porción a Corto Plazo de Arrendamiento Financiero</t>
  </si>
  <si>
    <t>Anticipo a Proveedores por Adquisición de Bienes y Prestación de Serv. a Corto Plazo</t>
  </si>
  <si>
    <t>Anticipo a Proveedores por Adquisición de Bienes Intangibles a Corto Plazo</t>
  </si>
  <si>
    <t>Fondos de Fideicomisos, mandatos y Contratos Análogos a Corto Plazo</t>
  </si>
  <si>
    <t>Otros Derechos a Recibir Bienes o Servicios a Corto Plazo</t>
  </si>
  <si>
    <t>Almacen de Materiales y Suministros de Consumo</t>
  </si>
  <si>
    <t>Estimaciones para cuentas incobrables por Derechos a Recibir Efectivo o Equivalentes</t>
  </si>
  <si>
    <t>Total de Activos Circulantes</t>
  </si>
  <si>
    <t>Total de Pasivos Circulantes</t>
  </si>
  <si>
    <t>Activo No Circulante</t>
  </si>
  <si>
    <t>Pasivo No Circulante</t>
  </si>
  <si>
    <t>Proveedores por Pagar a Largo Plazo</t>
  </si>
  <si>
    <t xml:space="preserve">Otros Derechos a Recibir Efectivo o Equivalentes a Largo Plazo </t>
  </si>
  <si>
    <t>Fondos en Administración  a Largo Plazo</t>
  </si>
  <si>
    <t>Otros Fondos de Terceros en Garantía y/o Administración</t>
  </si>
  <si>
    <t>Total de Pasivos No Circulantes</t>
  </si>
  <si>
    <t>Total del Pasivo</t>
  </si>
  <si>
    <t>HACIENDA PÚBLICA/PATRIMONIO</t>
  </si>
  <si>
    <t>Hacienda Pública/Patrimonio Contribuido</t>
  </si>
  <si>
    <t>Depreciacion Acumulada de Bienes Inmuebles</t>
  </si>
  <si>
    <t>Depreciacion Acumulada de Infraestructura</t>
  </si>
  <si>
    <t>Depreciacion Acumulada de Bienes Muebles</t>
  </si>
  <si>
    <t>Derechos sobre Bienes en Régimen de Arrendamiento Financiero</t>
  </si>
  <si>
    <t>Actualización de la Hacienda Pública / Patrimonio</t>
  </si>
  <si>
    <t>Hacienda Pública/Patrimonio Generado</t>
  </si>
  <si>
    <t>Total de Activos No Circulantes</t>
  </si>
  <si>
    <t>Total Hacienda Pública/Patrimonio</t>
  </si>
  <si>
    <t>Total del Activo</t>
  </si>
  <si>
    <t>Total del Pasivo y Hacienda Pública/Patrimonio</t>
  </si>
  <si>
    <t xml:space="preserve">“Bajo protesta de decir verdad declaramos que los Estados Financieros y sus notas, son razonablemente correctos y son responsabilidad del emisor”. </t>
  </si>
  <si>
    <t>Inventario de Mercancias en Proceso de Elaboracion</t>
  </si>
  <si>
    <t>PUESTO</t>
  </si>
  <si>
    <t xml:space="preserve"> </t>
  </si>
  <si>
    <t xml:space="preserve">Anticipo a Proveedores por Adquisición de Bienes Intangibles a Corto Plazo                                                                                                                                                                        </t>
  </si>
  <si>
    <t xml:space="preserve">Otros Derechos a Recibir Bienes o Servicios a Corto Plazo                                                                                                                                                                                                       </t>
  </si>
  <si>
    <t>PASIVO</t>
  </si>
  <si>
    <t>Actualización de la Hacienda Pública/Patrimonio</t>
  </si>
  <si>
    <t>INGRESOS Y OTROS BENEFICIOS</t>
  </si>
  <si>
    <t>Impuestos</t>
  </si>
  <si>
    <t>Cuotas y Aportaciones de Seguridad Social</t>
  </si>
  <si>
    <t xml:space="preserve">Contribuciones de Mejoras </t>
  </si>
  <si>
    <t>Derechos</t>
  </si>
  <si>
    <t>Participaciones y Aportaciones</t>
  </si>
  <si>
    <t>Transferencias, Asignaciones, Subsidios y Otras Ayudas</t>
  </si>
  <si>
    <t>Otros Ingresos y Beneficios</t>
  </si>
  <si>
    <t>Ingresos Financieros</t>
  </si>
  <si>
    <t>Disminución del Exceso de Provisiones</t>
  </si>
  <si>
    <t>Otros Ingresos y Beneficios Varios</t>
  </si>
  <si>
    <t>Total de Ingresos y Otros Beneficios</t>
  </si>
  <si>
    <t>GASTOS Y OTRAS PÉRDIDAS</t>
  </si>
  <si>
    <t>Gastos de Funcionamiento</t>
  </si>
  <si>
    <t>Servicios Personales</t>
  </si>
  <si>
    <t>Materiales y Suministros</t>
  </si>
  <si>
    <t>Servicios Generales</t>
  </si>
  <si>
    <t>Transferencias Internas y Asignaciones al Sector Público</t>
  </si>
  <si>
    <t>Transferencias al Resto del Sector Público</t>
  </si>
  <si>
    <t>Subsidios y Subvenciones</t>
  </si>
  <si>
    <t>Ayudas Sociales</t>
  </si>
  <si>
    <t>Pensiones y Jubilaciones</t>
  </si>
  <si>
    <t>Transferencias a Fideicomisos, Mandatos y Contratos Análogos</t>
  </si>
  <si>
    <t>Participaciones</t>
  </si>
  <si>
    <t>Convenios</t>
  </si>
  <si>
    <t>Intereses, Comisiones y Otros Gastos de la Deuda Pública</t>
  </si>
  <si>
    <t>Intereses de la Deuda Pública</t>
  </si>
  <si>
    <t>Comisiones de la Deuda Pública</t>
  </si>
  <si>
    <t>Gastos de la Deuda Pública</t>
  </si>
  <si>
    <t>Costo por Coberturas</t>
  </si>
  <si>
    <t>Otros Gastos y Pérdidas Extraordinarias</t>
  </si>
  <si>
    <t>Estimaciones, Depreciaciones, Deterioros, Obsolescencia y Amortizaciones</t>
  </si>
  <si>
    <t>Provisiones</t>
  </si>
  <si>
    <t>Disminución de Inventarios</t>
  </si>
  <si>
    <t>Aumento por Insuficiencia de Estimaciones por Pérdida o Deterioro u Obsolescencia</t>
  </si>
  <si>
    <t>Aumento por Insuficiencia de Provisiones</t>
  </si>
  <si>
    <t>Otros Gastos</t>
  </si>
  <si>
    <t>Inversión Pública</t>
  </si>
  <si>
    <t>Inversión Pública no Capitalizable</t>
  </si>
  <si>
    <t>Total de Gastos y Otras Pérdidas</t>
  </si>
  <si>
    <t>ESTADO DE ACTIVIDADES</t>
  </si>
  <si>
    <t>Comisiones de la Deuda Pública Interna</t>
  </si>
  <si>
    <t>Aumento por Insuficiencia de estimaciones por Pérdida o Deterioro u Obsolescencia</t>
  </si>
  <si>
    <t>ESTADO DE VARIACIÓN EN LA HACIENDA PÚBLICA</t>
  </si>
  <si>
    <t>HACIENDA PÚBLICA/ PATRIMONIO CONTRIBUIDO</t>
  </si>
  <si>
    <t>HACIENDA PÚBLICA/ PATRIMONIO GENERADO DE EJERCICIOS ANTERIORES</t>
  </si>
  <si>
    <t>HACIENDA PÚBLICA/ PATRIMONIO GENERADO DEL EJERCICIO</t>
  </si>
  <si>
    <t>TOTAL</t>
  </si>
  <si>
    <t xml:space="preserve">Donaciones de Capital </t>
  </si>
  <si>
    <t>ESTADO DE CAMBIOS EN LA SITUACIÓN FINANCIERA</t>
  </si>
  <si>
    <t xml:space="preserve">ACTIVO  </t>
  </si>
  <si>
    <t>Porción a Corto Plazo de la Deuda Pública a Largo Plazo</t>
  </si>
  <si>
    <t>DIFERENCIA</t>
  </si>
  <si>
    <t>VARIACIÓN</t>
  </si>
  <si>
    <t>PASIVO Y HDA.PUB</t>
  </si>
  <si>
    <t>COMPROBACIÓN</t>
  </si>
  <si>
    <t>Origen</t>
  </si>
  <si>
    <t>Aplicación</t>
  </si>
  <si>
    <t>ESTADO DE FLUJOS DE EFECTIVO</t>
  </si>
  <si>
    <t>Flujos de Efectivo de las Actividades de Operación</t>
  </si>
  <si>
    <t>Contribuciones de Mejoras</t>
  </si>
  <si>
    <t>Otros Orígenes de Operación</t>
  </si>
  <si>
    <t>Otras Aplicaciones de Operación</t>
  </si>
  <si>
    <t>Flujos Netos de Efectivo por Actividades de Operación</t>
  </si>
  <si>
    <t>Flujos de Efectivo de las Actividades de Inversión</t>
  </si>
  <si>
    <t>Otros Orígenes de Inversión</t>
  </si>
  <si>
    <t>Otras Aplicaciones de Inversión</t>
  </si>
  <si>
    <t>Flujos Netos de Efectivo por Actividades de Inversión</t>
  </si>
  <si>
    <t>Flujos de Efectivo de las Actividades de Financiamiento</t>
  </si>
  <si>
    <t>Interno</t>
  </si>
  <si>
    <t>Externo</t>
  </si>
  <si>
    <t>Otros Orígenes de Financiamiento</t>
  </si>
  <si>
    <t>Servicios de la Deuda</t>
  </si>
  <si>
    <t>Otras Aplicaciones de Financiamiento</t>
  </si>
  <si>
    <t>Flujos Netos de Efectivo por Actividades de Financiamiento</t>
  </si>
  <si>
    <t>Incremento/Disminución Neta en el Efectivo y Equivalentes al Efectivo</t>
  </si>
  <si>
    <t>Efectivo y Equivalentes al Efectivo al Inicio del Ejercicio</t>
  </si>
  <si>
    <t>Efectivo y Equivalentes al Efectivo al Final del Ejercicio</t>
  </si>
  <si>
    <t>Variación</t>
  </si>
  <si>
    <t>CUADRO PARA ELABORAR ESTADO DE FLUJOS DE EFECTIVO</t>
  </si>
  <si>
    <t>ORIGEN</t>
  </si>
  <si>
    <t>APLICACIÓN</t>
  </si>
  <si>
    <t>ACTIVO CIRCULANTE</t>
  </si>
  <si>
    <t>ACTIVO NO CIRCULANTE</t>
  </si>
  <si>
    <t>ABONOS DEL PERIODO</t>
  </si>
  <si>
    <t>SALDO INICIAL          (SI)</t>
  </si>
  <si>
    <t>CARGOS DEL     PERIODO</t>
  </si>
  <si>
    <t>VARIACIÓN DEL PERIODO                    (SF - SI)</t>
  </si>
  <si>
    <t>SALDO FINAL        (SF)</t>
  </si>
  <si>
    <t>DENOMINACIÓN DE LAS DEUDAS</t>
  </si>
  <si>
    <t>MONEDA DE CONTRATACIÓN</t>
  </si>
  <si>
    <t>INSTITUCIÓN O PAÍS ACREEDOR</t>
  </si>
  <si>
    <t>SALDO INICIAL DEL PERIODO</t>
  </si>
  <si>
    <t>SALDO FINAL DEL PERIODO</t>
  </si>
  <si>
    <t>DEUDA PÚBLICA</t>
  </si>
  <si>
    <t>Corto Plazo</t>
  </si>
  <si>
    <t>Deuda Interna</t>
  </si>
  <si>
    <t>Instituciones de Crédito</t>
  </si>
  <si>
    <t>Títulos y Valores</t>
  </si>
  <si>
    <t>Arrendamientos Financieros</t>
  </si>
  <si>
    <t>Deuda Externa</t>
  </si>
  <si>
    <t>Organismos Financieros Internacionales</t>
  </si>
  <si>
    <t>Deuda Bilateral</t>
  </si>
  <si>
    <t>Subtotal Corto Plazo</t>
  </si>
  <si>
    <t>Largo Plazo</t>
  </si>
  <si>
    <t>Subtotal Largo Plazo</t>
  </si>
  <si>
    <t>Otros Pasivos</t>
  </si>
  <si>
    <t>Total Deuda y Otros Pasivos</t>
  </si>
  <si>
    <t>Moneda Nacional</t>
  </si>
  <si>
    <t>México</t>
  </si>
  <si>
    <t>RELACIÓN DE BIENES QUE COMPONEN SU PATRIMONIO</t>
  </si>
  <si>
    <t>CÓDIGO</t>
  </si>
  <si>
    <t>DESCRIPCIÓN DEL BIEN</t>
  </si>
  <si>
    <t>VALOR EN LIBROS</t>
  </si>
  <si>
    <t>ESTADO ANALÍTICO DEL ACTIVO</t>
  </si>
  <si>
    <t>ESTADO ANALÍTICO DE LA DEUDA Y OTROS PASIVOS</t>
  </si>
  <si>
    <t>RELACIÓN DE CUENTAS BANCARIAS PRODUCTIVAS ESPECÍFICAS</t>
  </si>
  <si>
    <t>DATOS DE LA CUENTA BANCARIA</t>
  </si>
  <si>
    <t>INSTITUCIÓN BANCARIA</t>
  </si>
  <si>
    <t>NÚMERO DE CUENTA</t>
  </si>
  <si>
    <t>FONDO, PROGRAMA O CONVENIO</t>
  </si>
  <si>
    <t>INDICADORES DE LA POSTURA FISCAL</t>
  </si>
  <si>
    <t>ESTIMADO</t>
  </si>
  <si>
    <t>DEVENGADO</t>
  </si>
  <si>
    <t>PAGADO</t>
  </si>
  <si>
    <t>I. Ingresos Presupuestarios</t>
  </si>
  <si>
    <t>II. Egresos Presupuestarios</t>
  </si>
  <si>
    <t>III. Balance Presupuestario (Superávit o Déficit) (III = I - II)</t>
  </si>
  <si>
    <t>Ingresos del Gobierno de la Entidad Federativa</t>
  </si>
  <si>
    <t>Ingresos del Sector Paraestatal</t>
  </si>
  <si>
    <t>Egresos del Gobierno de la Entidad Federativa</t>
  </si>
  <si>
    <t>Egresos del Sector Paraestatal</t>
  </si>
  <si>
    <t>V. Balance Primario (Superávit o Déficit) (V = III - IV)</t>
  </si>
  <si>
    <t>III. Balance Presupuestario (Superávit o Déficit)</t>
  </si>
  <si>
    <t>IV. Intereses, Comisiones y GastoS de la Deuda</t>
  </si>
  <si>
    <t>A. Financiamiento</t>
  </si>
  <si>
    <t>C. Endeudamiento o Desendeudamiento (C= A - B)</t>
  </si>
  <si>
    <t>B. Amortización de la Deuda</t>
  </si>
  <si>
    <t>INSTRUCTIVO DEL FORMATO</t>
  </si>
  <si>
    <t>FINALIDAD:</t>
  </si>
  <si>
    <t>Mostar la relación de los bienes muebles e inmuebles que componen su patrimonio del ente público, que integran en la cuenta pública.</t>
  </si>
  <si>
    <t>CUERPO DEL FORMATO:</t>
  </si>
  <si>
    <t>Número de identificación o inventario de acuerdo a la normatividad aplicable en el ente público.</t>
  </si>
  <si>
    <t>Descripción general del bien.</t>
  </si>
  <si>
    <t>Importe registrado en la contabilidad</t>
  </si>
  <si>
    <t>Nota</t>
  </si>
  <si>
    <t xml:space="preserve">La relación se enviará solo en archivo electrónico o magnético. </t>
  </si>
  <si>
    <t>NORMA</t>
  </si>
  <si>
    <t>PERIODICIDAD</t>
  </si>
  <si>
    <t>Nota:</t>
  </si>
  <si>
    <t>En apego al artículo 69 de la LGCG, los organismos públicos obligados incluirán la relación de las cuentas bancarias productivas específicas en las cuales se depositaron y ministraron los recursos federales transferidos por cualquier concepto, durante el ejercicio fiscal correspondiente</t>
  </si>
  <si>
    <t>Descripción del Fondo o Programa (anotar clave y nombre completo)</t>
  </si>
  <si>
    <t>Descripción de la institución financiera, número de cuenta y tipo de cuenta bancaria en la que se depositan los recursos federales.</t>
  </si>
  <si>
    <t>INGRESOS PRESUPUESTARIOS</t>
  </si>
  <si>
    <t>GASTO PRESUPUESTARIO</t>
  </si>
  <si>
    <t>LOS PUNTOS IV,V,A,B,.C,</t>
  </si>
  <si>
    <t>Por ley le corresponde al gobierno central la contratación de deuda pública, por lo que en este espacio deberán anotar   0  (cero)</t>
  </si>
  <si>
    <t>Se anotará los ingresos obtenidos presupuestales , ingresos propios o cualquier otro ingreso de la entidad, del gobierno, si corresponde al poder ejecutivo, legislativo, judicial ó autónomos, ó del sector paraestatal tratándose de una entidad.</t>
  </si>
  <si>
    <t>Se anotará los gastos del periodo, según se trate, del gobierno, si corresponde al poder ejecutivo, legislativo, judicial ó autónomos, ó del sector paraestatal tratándose de una entidad.</t>
  </si>
  <si>
    <t>Trimestral y Anual, de acuerdo a la Cuenta Pública.</t>
  </si>
  <si>
    <t>HOJA DE TRABAJO</t>
  </si>
  <si>
    <t>PERIODO:</t>
  </si>
  <si>
    <t>DESCRIPCIÓN</t>
  </si>
  <si>
    <t>SALDOS</t>
  </si>
  <si>
    <t>AJUSTES DE ORDEN</t>
  </si>
  <si>
    <t>SALDOS AJUSTADOS</t>
  </si>
  <si>
    <t>AJUSTES DE RESULTADOS</t>
  </si>
  <si>
    <t>BALANCE</t>
  </si>
  <si>
    <t>Efectivo</t>
  </si>
  <si>
    <t>Inversiones Temporales (Hasta 3 meses)</t>
  </si>
  <si>
    <t>Depósitos de Fondos de Terceros en Garantía y/o Administración</t>
  </si>
  <si>
    <t>Inversiones Financieras  de Corto Plazo</t>
  </si>
  <si>
    <t>Anticipo a Proveedores por Adquisición de Bienes y Prestación de Servicios a Corto Plazo</t>
  </si>
  <si>
    <t>Inventario de Mercancías en Proceso de Elaboración</t>
  </si>
  <si>
    <t>Depreciación Acumulada de Bienes Inmuebles</t>
  </si>
  <si>
    <t>Depreciación Acumulada de Infraestructura</t>
  </si>
  <si>
    <t>Depreciación Acumulada de Bienes Muebles</t>
  </si>
  <si>
    <t>Derechos sobre Bienes en Régimen de Arrendamientos Financiero</t>
  </si>
  <si>
    <t>Gasto Pagados por Adelantado a Largo Plazo</t>
  </si>
  <si>
    <t>Otros Activos  Diferidos</t>
  </si>
  <si>
    <t>Otras Provisiones a largo Plazo</t>
  </si>
  <si>
    <t>Resultados del Ejercicio (Ahorro/ Desahorro)</t>
  </si>
  <si>
    <t>Ajuste 3262.- Operaciones Internas de Egresos</t>
  </si>
  <si>
    <t>Ajuste 6200.- Ahorro de la Gestión</t>
  </si>
  <si>
    <t>Ajuste 6300.- Desahorro de la Gestión</t>
  </si>
  <si>
    <t>Operaciones Internas de Egresos</t>
  </si>
  <si>
    <t>Disminución del Exceso en Provisiones</t>
  </si>
  <si>
    <t>Remuneraciones al Personal de Carácter Permanente</t>
  </si>
  <si>
    <t>Remuneraciones al Personal de Carácter Transitorio</t>
  </si>
  <si>
    <t>Remuneraciones Adicionales y Especiales</t>
  </si>
  <si>
    <t>Seguridad Social</t>
  </si>
  <si>
    <t>Otras Prestaciones Sociales y Económicas</t>
  </si>
  <si>
    <t>Pago de Estímulos a Servidores Públicos</t>
  </si>
  <si>
    <t>Materiales de Administración, Emisión de Documentos y Artículos Oficiales</t>
  </si>
  <si>
    <t>Alimentos y Utensilios</t>
  </si>
  <si>
    <t>Materias Primas y Materiales de Producción y Comercialización</t>
  </si>
  <si>
    <t>Combustibles, Lubricantes y Aditivos</t>
  </si>
  <si>
    <t>Herramientas, Refacciones y Accesorios Menores</t>
  </si>
  <si>
    <t>Servicios Básicos</t>
  </si>
  <si>
    <t xml:space="preserve">Servicios  de Arrendamiento </t>
  </si>
  <si>
    <t>Servicios Profesionales, Científicos y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</si>
  <si>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</si>
  <si>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</si>
  <si>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</si>
  <si>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</si>
  <si>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</si>
  <si>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</si>
  <si>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Subsidios</t>
  </si>
  <si>
    <t>Ayudas Sociales a Personas</t>
  </si>
  <si>
    <t>Transferencias a Fideicomisos, Mandatos y Contratos Análogos al Gobierno</t>
  </si>
  <si>
    <t>5421</t>
  </si>
  <si>
    <t xml:space="preserve">Comisiones de la Deuda Pública Interna                                                                                                                                                                                                                         </t>
  </si>
  <si>
    <t>Amortización de Activos Intangibles</t>
  </si>
  <si>
    <t>Disminución de Bienes por Pérdida, Obsolescencia y Deterioro</t>
  </si>
  <si>
    <t>Gastos de Ejercicios Anteriores</t>
  </si>
  <si>
    <t>Otros Gastos Varios</t>
  </si>
  <si>
    <t>Construcción en Bienes no Capitalizable</t>
  </si>
  <si>
    <t>6100</t>
  </si>
  <si>
    <t>Resumen de Ingresos y Gastos</t>
  </si>
  <si>
    <t xml:space="preserve">Ajuste 4113.- Impuesto sobre la Producción, el Consumo y las Transacciones                                                                                                                                                                                                   </t>
  </si>
  <si>
    <t xml:space="preserve">Ajuste 4115.- Impuestos sobre Nóminas y Asimilables                                                                                                                                                                                                                          </t>
  </si>
  <si>
    <t xml:space="preserve">Ajuste 4116.- Impuestos Ecológicos                                                                                                                                                                                                                                           </t>
  </si>
  <si>
    <t xml:space="preserve">Ajuste 4117.- Accesorios de Impuestos                                                                                                                                                                                                                                        </t>
  </si>
  <si>
    <t xml:space="preserve">Ajuste 4119.- Otros Impuestos                                                                                                                                                                                                                                                </t>
  </si>
  <si>
    <t xml:space="preserve">Ajuste 4129.- Otras Cuotas y Aportaciones para la Seguridad Social                                                                                                                                                                                                           </t>
  </si>
  <si>
    <t xml:space="preserve">Ajuste 4131.- Contribuciones de Mejoras por Obras Públicas                                                                                                                                                                                                                   </t>
  </si>
  <si>
    <t xml:space="preserve">Ajuste 4141.- Derechos por el Uso, Goce, Aprovechamiento o Explotación de Bienes de Dominio Público                                                                                                                                                                          </t>
  </si>
  <si>
    <t xml:space="preserve">Ajuste 4143.- Derechos por Prestación de Servicios                                                                                                                                                                                                                           </t>
  </si>
  <si>
    <t xml:space="preserve">Ajuste 4144.- Accesorios de Derechos                                                                                                                                                                                                                                         </t>
  </si>
  <si>
    <t xml:space="preserve">Ajuste 4149.-Otros Derechos                                                                                                                                                                                                                                                 </t>
  </si>
  <si>
    <t xml:space="preserve">Ajuste 4162.- Multas                                                                                                                                                                                                                                                         </t>
  </si>
  <si>
    <t xml:space="preserve">Ajuste 4163.- Indemnizaciones                                                                                                                                                                                                                                                </t>
  </si>
  <si>
    <t xml:space="preserve">Ajuste 4164.- Reintegros                                                                                                                                                                                                                                                     </t>
  </si>
  <si>
    <t xml:space="preserve">Ajuste 4165.- Aprovechamientos Provenientes de Obras Públicas                                                                                                                                                                                                                </t>
  </si>
  <si>
    <t xml:space="preserve">Ajuste 4167.- Aprovechamientos por Aportaciones y Cooperaciones                                                                                                                                                                                                              </t>
  </si>
  <si>
    <t xml:space="preserve">Ajuste 4168.- Accesorios de Aprovechamientos                                                                                                                                                                                                                                 </t>
  </si>
  <si>
    <t xml:space="preserve">Ajuste 4169.- Otros Aprovechamientos                                                                                                                                                                                                                                         </t>
  </si>
  <si>
    <t xml:space="preserve">Ajuste 4211.- Participaciones                                                                                                                                                                                                                                                </t>
  </si>
  <si>
    <t xml:space="preserve">Ajuste 4212.- Aportaciones                                                                                                                                                                                                                                                   </t>
  </si>
  <si>
    <t xml:space="preserve">Ajuste 4213.- Convenios                                                                                                                                                                                                                                                      </t>
  </si>
  <si>
    <t xml:space="preserve">Ajuste 4223.- Subsidios y Subvenciones                                                                                                                                                                                                                                       </t>
  </si>
  <si>
    <t xml:space="preserve">Ajuste 4319.- Otros Ingresos Financieros                                                                                                                                                                                                                                     </t>
  </si>
  <si>
    <t>Ajuste 4341.- Disminución del Exceso en Provisiones</t>
  </si>
  <si>
    <t xml:space="preserve">Ajuste 4392.- Bonificaciones y Descuentos Obtenidos                                                                                                                                                                                                                          </t>
  </si>
  <si>
    <t>Ajuste 4399.- Otros Ingresos y Beneficios Varios</t>
  </si>
  <si>
    <t>Ajuste 5111.- Remuneraciones al Personal de Carácter Permanente</t>
  </si>
  <si>
    <t>Ajuste 5112.- Remuneraciones al Personal de Carácter Transitorio</t>
  </si>
  <si>
    <t>Ajuste 5113.- Remuneraciones Adicionales y Especiales</t>
  </si>
  <si>
    <t>Ajuste 5114.- Seguridad Social</t>
  </si>
  <si>
    <t>Ajuste 5115.- Otras Prestaciones Sociales y Económicas</t>
  </si>
  <si>
    <t>Ajuste 5116.- Pago de Estímulos a Servidores Públicos</t>
  </si>
  <si>
    <t>Ajuste 5121.- Materiales de Administración, Emisión de Documentos y Artículos Oficiales</t>
  </si>
  <si>
    <t>Ajuste 5122.- Alimentos y Utensilios</t>
  </si>
  <si>
    <t>Ajuste 5123.- Materias Primas y Materiales de Producción y Comercialización</t>
  </si>
  <si>
    <t xml:space="preserve">Ajuste 5124.- Materiales y Artículos de Construcción y de Reparación                                                                                                                                                                                                         </t>
  </si>
  <si>
    <t xml:space="preserve">Ajuste 5125.- Productos Químicos, Farmacéuticos y de Laboratorio                                                                                                                                                                                                             </t>
  </si>
  <si>
    <t>Ajuste 5126.- Combustibles, Lubricantes y Aditivos</t>
  </si>
  <si>
    <t xml:space="preserve">Ajuste 5127.- Vestuario, Blancos, Prendas de Protección y Artículos Deportivos                                                                                                                                                                                               </t>
  </si>
  <si>
    <t xml:space="preserve">Ajuste 5128.- Materiales y Suministros para Seguridad                                                                                                                                                                                                                        </t>
  </si>
  <si>
    <t>Ajuste 5129.- Herramientas, Refacciones y Accesorios Menores</t>
  </si>
  <si>
    <t>Ajuste 5131.- Servicios Básicos</t>
  </si>
  <si>
    <t xml:space="preserve">Ajuste 5132.- Servicios  de Arrendamiento </t>
  </si>
  <si>
    <t>Ajuste 5133.- Servicios Profesionales, Científicos y Técnicos y Otros Servicios</t>
  </si>
  <si>
    <t>Ajuste 5134.- Servicios Financieros, Bancarios y Comerciales</t>
  </si>
  <si>
    <t>Ajuste 5135.- Servicios de Instalación, Reparación, Mantenimiento y Conservación</t>
  </si>
  <si>
    <t>Ajuste 5136.- Servicios de Comunicación Social y Publicidad</t>
  </si>
  <si>
    <t>Ajuste 5137.- Servicios de Traslado y Viáticos</t>
  </si>
  <si>
    <t>Ajuste 5138.- Servicios Oficiales</t>
  </si>
  <si>
    <t>Ajuste 5139.- Otros Servicios Generales</t>
  </si>
  <si>
    <t xml:space="preserve">Ajuste 5211.- Asignaciones al Sector Público                                                                                                                                                                                                                                 </t>
  </si>
  <si>
    <t xml:space="preserve">Ajuste 5222.- Transferencias a Entidades Federativas y Municipios                                                                                                                                                                                                            </t>
  </si>
  <si>
    <t>Ajuste 5231.- Subsidios</t>
  </si>
  <si>
    <t>Ajuste 5241.- Ayudas Sociales a Personas</t>
  </si>
  <si>
    <t xml:space="preserve">Ajuste 5242.- Becas                                                                                                                                                                                                                                                          </t>
  </si>
  <si>
    <t xml:space="preserve">Ajuste 5243.- Ayudas Sociales a Instituciones                                                                                                                                                                                                                                </t>
  </si>
  <si>
    <t xml:space="preserve">Ajuste 5244.- Ayudas Sociales por Desastres Naturales y Otros Siniestros                                                                                                                                                                                                     </t>
  </si>
  <si>
    <t xml:space="preserve">Ajuste 5251.- Pensiones                                                                                                                                                                                                                                                      </t>
  </si>
  <si>
    <t xml:space="preserve">Ajuste 5252.- Jubilaciones                                                                                                                                                                                                                                                   </t>
  </si>
  <si>
    <t xml:space="preserve">Ajuste 5259.- Otras Pensiones y Jubilaciones                                                                                                                                                                                                                                 </t>
  </si>
  <si>
    <t>Ajuste 5261.- Transferencias a Fideicomisos, Mandatos y Contratos Análogos al Gobierno</t>
  </si>
  <si>
    <t xml:space="preserve">Ajuste 5311.- Participaciones de la Federación a Entidades Federativas y Municipios                                                                                                                                                                                          </t>
  </si>
  <si>
    <t xml:space="preserve">Ajuste 5321.- Aportaciones de la Federación a Entidades Federativas y Municipios                                                                                                                                                                                             </t>
  </si>
  <si>
    <t xml:space="preserve">Ajuste 5332.- Convenios de Descentralización y Otros                                                                                                                                                                                                                         </t>
  </si>
  <si>
    <t xml:space="preserve">Ajuste 5411.- Intereses de la Deuda Pública Interna                                                                                                                                                                                                                          </t>
  </si>
  <si>
    <t xml:space="preserve">Ajuste 5421.- Comisiones de la Deuda Pública Interna                                                                                                                                                                                                                         </t>
  </si>
  <si>
    <t xml:space="preserve">Ajuste 5431.- Gastos de la Deuda Pública Interna                                                                                                                                                                                                                             </t>
  </si>
  <si>
    <t xml:space="preserve">Ajuste 5441.- Costo por Coberturas                                                                                                                                                                                                                                           </t>
  </si>
  <si>
    <t xml:space="preserve">Ajuste 5513.- Depreciación de Bienes Inmuebles                                                                                                                                                                                                                               </t>
  </si>
  <si>
    <t xml:space="preserve">Ajuste 5515.- Depreciación de Bienes Muebles                                                                                                                                                                                                                                 </t>
  </si>
  <si>
    <t>Ajuste 5517.- Amortización de Activos Intangibles</t>
  </si>
  <si>
    <t>Ajuste 5518.- Disminución de Bienes por Pérdida, Obsolescencia y Deterioro</t>
  </si>
  <si>
    <t xml:space="preserve">Ajuste 5521.- Provisiones de Pasivos a Corto Plazo                                                                                                                                                                                                                           </t>
  </si>
  <si>
    <t xml:space="preserve">Ajuste 5531.- Disminución de Inventarios de Mercancías para Venta                                                                                                                                                                                                            </t>
  </si>
  <si>
    <t>Ajuste 5541.- Aumento por Insuficiencia de Estimaciones por Pérdida o Deterioro u Obsolescencia</t>
  </si>
  <si>
    <t>Ajuste 5551.- Aumento por Insuficiencia de Provisiones</t>
  </si>
  <si>
    <t>Ajuste 5591.- Gastos de Ejercicios Anteriores</t>
  </si>
  <si>
    <t xml:space="preserve">Ajuste 5592.- Pérdidas por Responsabilidades                                                                                                                                                                                                                                 </t>
  </si>
  <si>
    <t xml:space="preserve">Ajuste 5595.- Diferencias de Cotizaciones Negativas en Valores Negociables                                                                                                                                                                                                   </t>
  </si>
  <si>
    <t>Ajuste 5599.- Otros Gastos Varios</t>
  </si>
  <si>
    <t>Ajuste 5611.- Construcción en Bienes no Capitalizable</t>
  </si>
  <si>
    <t>6200</t>
  </si>
  <si>
    <t>Ahorro de la Gestión</t>
  </si>
  <si>
    <t>Ajuste 6100.- Resumen de Ingresos y Gastos</t>
  </si>
  <si>
    <t>6300</t>
  </si>
  <si>
    <t>Desahorro de la Gestión</t>
  </si>
  <si>
    <t xml:space="preserve">Ajuste 8120.- Ley de Ingresos por Ejecutar                                                                                                                                                                                                                                   </t>
  </si>
  <si>
    <t xml:space="preserve">Ajuste 8150.- Ley de Ingresos Recaudada                                                                                                                                                                                                                                      </t>
  </si>
  <si>
    <t xml:space="preserve">Ajuste 8130.- Modificaciones a la Ley de Ingresos Estimada                                                                                                                                                                                                                   </t>
  </si>
  <si>
    <t xml:space="preserve">Ajuste 8140.- Ley de Ingresos Devengada                                                                                                                                                                                                                                      </t>
  </si>
  <si>
    <t>Presupuesto de Egresos Aprobado</t>
  </si>
  <si>
    <t>Ajuste 8220.- Presupuesto de Egresos por Ejercer</t>
  </si>
  <si>
    <t>Ajuste 8250.- Presupuesto de Egresos Devengado</t>
  </si>
  <si>
    <t>Ajuste 8260.- Presupuesto de Egresos Ejercido</t>
  </si>
  <si>
    <t>Ajuste 8270.- Presupuesto de Egresos Pagado</t>
  </si>
  <si>
    <t>Presupuesto de Egresos por Ejercer</t>
  </si>
  <si>
    <t>Ajuste 8230.- Modificaciones al Presupuesto de Egresos Aprobado</t>
  </si>
  <si>
    <t>Ajuste 8240.- Presupuesto de Egresos Comprometido</t>
  </si>
  <si>
    <t>Modificaciones al Presupuesto de Egresos Aprobado</t>
  </si>
  <si>
    <t>Presupuesto de Egresos Comprometido</t>
  </si>
  <si>
    <t>Presupuesto de Egresos Devengado</t>
  </si>
  <si>
    <t>Presupuesto de Egresos Ejercido</t>
  </si>
  <si>
    <t>Presupuesto de Egresos Pagado</t>
  </si>
  <si>
    <t xml:space="preserve">Provisión para Contingencias a Corto Plazo                                                                                                                                                                                                                </t>
  </si>
  <si>
    <t xml:space="preserve">Revalúo de Bienes Intangibles                                                                                                                                                                                                       </t>
  </si>
  <si>
    <t xml:space="preserve">Transferencias a Entidades Paraestatales                                                          </t>
  </si>
  <si>
    <t xml:space="preserve">Ajuste 5221.- Transferencias a Entidades Paraestatales                                                                                                                                                                                                </t>
  </si>
  <si>
    <t>SUMAS IGUALES:</t>
  </si>
  <si>
    <t>ANÁLISIS DE ADQUISICIONES DE BIENES INMUEBLES, MUEBLES E INTANGIBLES</t>
  </si>
  <si>
    <t>CUENTA:</t>
  </si>
  <si>
    <t>SCUENTA:</t>
  </si>
  <si>
    <t>CANTIDAD / DESCRIPCIÓN</t>
  </si>
  <si>
    <t>IMPORTE</t>
  </si>
  <si>
    <t>SUMA:</t>
  </si>
  <si>
    <t>ANÁLISIS DE ANTIGÜEDAD DE SALDOS DE CUENTAS DE BALANCE</t>
  </si>
  <si>
    <t>AÑO</t>
  </si>
  <si>
    <t>NÚMERO</t>
  </si>
  <si>
    <t>Almacén de Materiales y Suministros de Consumo</t>
  </si>
  <si>
    <t>Títulos y Valores a Lazo Plazo</t>
  </si>
  <si>
    <t>Otros Derechos a Recibir Efectivo o Equivalentes a Largo Plazo</t>
  </si>
  <si>
    <t>Edificios No habitacionales</t>
  </si>
  <si>
    <t>Nota: Desglosar cada uno de los años que afecte saldos.</t>
  </si>
  <si>
    <t>INTEGRACIÓN DE INGRESOS, BENEFICIOS, GASTOS Y PÉRDIDAS</t>
  </si>
  <si>
    <t>No. DE CUENTA</t>
  </si>
  <si>
    <t>SUBCUENTA</t>
  </si>
  <si>
    <t>JUSTIFICACIÓN</t>
  </si>
  <si>
    <t>Bonificaciones y Descuentos Obtenidos</t>
  </si>
  <si>
    <t>Diferencias por Tipo de Cambio a favor en Efectivo y Equivalentes</t>
  </si>
  <si>
    <t>Presupuestales</t>
  </si>
  <si>
    <t>Gastos de Operación de Años Anteriores</t>
  </si>
  <si>
    <t>Pérdidas Diversas</t>
  </si>
  <si>
    <t>Gastos de Inversión</t>
  </si>
  <si>
    <t xml:space="preserve">NOTA: </t>
  </si>
  <si>
    <t>INTRODUCIÓN</t>
  </si>
  <si>
    <t>CONSTITUCIÓN POLÍTICA DEL ESTADO DE CHIAPAS</t>
  </si>
  <si>
    <t>FRACCIÓN XIX</t>
  </si>
  <si>
    <t>LEY ORGÁNICA DE LA ADMINISTRACIÓN PÚBLICA DEL ESTADO DE CHIAPAS</t>
  </si>
  <si>
    <t>Son facultades y obligaciones del Gobernador:</t>
  </si>
  <si>
    <t>Presentar al Congreso del Estado y, en sus recesos, a la Comisión Permanente, la cuenta pública correspondiente al año anterior, a más tardar el día 30 de abril de cada año.</t>
  </si>
  <si>
    <t>CÓDIGO DE LA HACIENDA PÚBLICA PARA EL ESTADO DE CHIAPAS</t>
  </si>
  <si>
    <t>ENCABEZADO</t>
  </si>
  <si>
    <t>PERIODO</t>
  </si>
  <si>
    <t>CIFRAS</t>
  </si>
  <si>
    <t>FIRMAS</t>
  </si>
  <si>
    <t>TAMAÑO DE LOS EJEMPLARES</t>
  </si>
  <si>
    <t>FECHA DE ENTREGA</t>
  </si>
  <si>
    <t>CANTIDAD DE EJEMPLARES Y PRESENTACIÓN</t>
  </si>
  <si>
    <t>Contendrá del 1 de enero a la fecha del trimestre o del cierre del ejercicio que se informa.</t>
  </si>
  <si>
    <t>La información impresa y en CD-R a presentar, deberá apegarse a los lineamientos de presentación establecidos.</t>
  </si>
  <si>
    <t>DESCRIPCIÓN:</t>
  </si>
  <si>
    <t>NOTA:</t>
  </si>
  <si>
    <r>
      <rPr>
        <b/>
        <sz val="10"/>
        <color rgb="FF000000"/>
        <rFont val="Arial"/>
        <family val="2"/>
      </rPr>
      <t>b)</t>
    </r>
    <r>
      <rPr>
        <sz val="10"/>
        <color rgb="FF000000"/>
        <rFont val="Arial"/>
        <family val="2"/>
      </rPr>
      <t xml:space="preserve"> Nombre del Jefe de Unidad de Apoyo Administrativo ó su equivalente, así como el cargo que ocupa.</t>
    </r>
  </si>
  <si>
    <t>Es importante no hacer modificaciones en cada una de las pestañas de estados financieros en el presente catálogo de formatos, ya que estos se encuentran vinculados a la pestaña BALANZA AC. Se implementa este procedimiento, con la finalidad de hacer más práctico y ágil la emisión de los reportes de Estados Financieros. Únicamente se podrán hacer ciertas modificaciones específicadas en cada formato.</t>
  </si>
  <si>
    <t>Los datos que únicamente se podrán modificar en las pestañas, son los siguientes:</t>
  </si>
  <si>
    <r>
      <rPr>
        <b/>
        <sz val="10"/>
        <color indexed="8"/>
        <rFont val="Arial"/>
        <family val="2"/>
      </rPr>
      <t>c)</t>
    </r>
    <r>
      <rPr>
        <sz val="10"/>
        <color indexed="8"/>
        <rFont val="Arial"/>
        <family val="2"/>
      </rPr>
      <t xml:space="preserve"> Se podrá modificar la pestaña ECSF y el CUADRO PARA FLUJO DE EFECTIVO, con las indicaciones plasmadas.</t>
    </r>
  </si>
  <si>
    <t>BALANZA ACUMULADA, ESTADOS FINANCIEROS Y OTROS REPORTES</t>
  </si>
  <si>
    <t xml:space="preserve"> - Relación de Cuentas Bancarias Productivas Específicas </t>
  </si>
  <si>
    <t xml:space="preserve"> - Notas a los Estados Financieros</t>
  </si>
  <si>
    <t xml:space="preserve"> - Informe Sobre Pasivos Contingentes</t>
  </si>
  <si>
    <t xml:space="preserve"> - Hoja de Trabajo </t>
  </si>
  <si>
    <t xml:space="preserve"> - Adquisiciones de Bienes Inmuebles, Muebles e Intangibles</t>
  </si>
  <si>
    <t xml:space="preserve"> - Análisis de Antigüedad de Saldos de Cuentas de Balance </t>
  </si>
  <si>
    <t>OBSERVACIONES</t>
  </si>
  <si>
    <t>Valores y Bienes en Garantía a Corto Plazo</t>
  </si>
  <si>
    <t xml:space="preserve">Para generar los Estados Financieros establecidos por el CONAC,  únicamente deberá capturar en la pestaña BALANZA AC., los datos (cifras contables) de la balanza acumulada del periodo a presentar, generado por el SIAHE ó sistema contable que manejen. </t>
  </si>
  <si>
    <t>OTROS (ORÍGENES  Y APLICACIONES) INVERSIÓN</t>
  </si>
  <si>
    <t>OTROS (ORÍGENES Y APLICACIONES) FINANCIAMIENTO</t>
  </si>
  <si>
    <t>BIENES INMUEBLES, INFRAESTRUCTURA Y CONSTRUCCIONES EN PROCESO</t>
  </si>
  <si>
    <t>BIENES MUEBLES</t>
  </si>
  <si>
    <t>ENDEUDAMIENTO INTERNO</t>
  </si>
  <si>
    <t>Transferencias Internas al Sector Público</t>
  </si>
  <si>
    <t xml:space="preserve">Ajuste 5212.- Transferencias Internas al Sector Público                                                                                                                                                                                                                        </t>
  </si>
  <si>
    <t>SALDO</t>
  </si>
  <si>
    <t>El Formato para la integración de la relación de bienes muebles, inmuebles e intangibles del ente público que integran en la cuenta pública está conformado principalmente por:</t>
  </si>
  <si>
    <t>La información se podrá extraer del libro de inventarios de bienes muebles, inmuebles e intangibles a que se hace referencia en el apartado C.3) de los Lineamientos mínimos relativos al diseño e integración del registro en los Libros Diario, Mayor e Inventarios y Balances (Registro Electrónico) publicados en el Diario Oficial de la Federación el 7 de julio de 2011.</t>
  </si>
  <si>
    <t>CUARTO TRIMESTRE</t>
  </si>
  <si>
    <t>ü</t>
  </si>
  <si>
    <t>Estado de Situación Financiera (por Cuentas)</t>
  </si>
  <si>
    <t>Estado de Situación Financiera (por Rubros)</t>
  </si>
  <si>
    <t>Intereses de la Deuda</t>
  </si>
  <si>
    <t xml:space="preserve"> - Endeudamiento Neto</t>
  </si>
  <si>
    <t xml:space="preserve"> - Intereses de la Deuda</t>
  </si>
  <si>
    <t>Inventario de Mercancías Terminadas</t>
  </si>
  <si>
    <t xml:space="preserve">Inventario de Mercancías Terminadas                                                                                                                                                                                                                  </t>
  </si>
  <si>
    <t>Inventario de Materias Primas, Materiales y Suministros para Producción</t>
  </si>
  <si>
    <t>Estimación por Deterioro de Inventarios</t>
  </si>
  <si>
    <t>Bienes en Garantía (excluye depósitos de fondos)</t>
  </si>
  <si>
    <t>Bienes Derivados de Embargos, Decomisos, Aseguramientos y Dación en Pago</t>
  </si>
  <si>
    <t>Adquisición con Fondos de Terceros</t>
  </si>
  <si>
    <t>Intereses, Comisiones y Otros Gastos de la Deuda Pública por Pagar a Corto Plazo</t>
  </si>
  <si>
    <t>Devoluciones de la Ley de Ingresos por Pagar a Corto Plazo</t>
  </si>
  <si>
    <t xml:space="preserve">Intereses, Comisiones y Otros Gastos de la Deuda Pública por Pagar a Corto Plazo                                                                                                                                                                                                     </t>
  </si>
  <si>
    <t xml:space="preserve">Devoluciones de la Ley de Ingresos por Pagar a Corto Plazo                                                                                                                                                                                                       </t>
  </si>
  <si>
    <t>Documentos Comerciales por Pagar a Corto Plazo</t>
  </si>
  <si>
    <t>Documentos con Contratistas por Obras Públicas por Pagar a Corto Plazo</t>
  </si>
  <si>
    <t>Títulos y Valores a Corto Plazo</t>
  </si>
  <si>
    <t>Pasivos Diferidos a Corto Plazo</t>
  </si>
  <si>
    <t>Ingresos Cobrados por Adelantado a Corto Plazo</t>
  </si>
  <si>
    <t>Intereses Cobrados por Adelantado a Corto Plazo</t>
  </si>
  <si>
    <t>Otros Pasivos Diferidos a Corto Plazo</t>
  </si>
  <si>
    <t xml:space="preserve">Ingresos Cobrados por Adelantado a Corto Plazo                                                                                                                                                                                                             </t>
  </si>
  <si>
    <t xml:space="preserve">Intereses Cobrados por Adelantado a Corto Plazo                                                                                                                                                                                                       </t>
  </si>
  <si>
    <t xml:space="preserve">Otros Pasivos Diferidos a Corto Plazo                                                                                                                                                                                                           </t>
  </si>
  <si>
    <t>Otras Provisiones a Corto Plazo</t>
  </si>
  <si>
    <t xml:space="preserve">Otras Provisiones a Corto Plazo                                                                                                                                                                                                                                </t>
  </si>
  <si>
    <t>Pasivos Diferidos a Largo Plazo</t>
  </si>
  <si>
    <t>Exceso o Insuficiencia en la Actualización de la Hacienda Pública/Patrimonio</t>
  </si>
  <si>
    <t>Resultado por Posición Monetaria</t>
  </si>
  <si>
    <t>Resultado por Tenencia de Activos no Monetarios</t>
  </si>
  <si>
    <t>DISPOSICIONES DEL PERIODO</t>
  </si>
  <si>
    <t>AMORTIZACIONES DEL PERIODO</t>
  </si>
  <si>
    <t>REVALUACIONES, RECLASIFICACIONES Y OTROS AJUSTES</t>
  </si>
  <si>
    <t>PAGO DE COMISIONES Y DEMÁS COSTOS ASOCIADOS DURANTE EL PERIODO</t>
  </si>
  <si>
    <t>PAGO DE INTERESES DEL PERIODO</t>
  </si>
  <si>
    <t>DENOMINACIÓN DE LA DEUDA PÚBLICA Y OTROS PASIVOS</t>
  </si>
  <si>
    <t>OBLIGACIONES A CORTO PLAZO</t>
  </si>
  <si>
    <t>MONTO CONTRATADO</t>
  </si>
  <si>
    <t>PLAZO PACTADO</t>
  </si>
  <si>
    <t>TASA DE INTERÉS</t>
  </si>
  <si>
    <t>COMISIONES Y COSTOS RELACIONADOS</t>
  </si>
  <si>
    <t>TASA EFECTIVA</t>
  </si>
  <si>
    <t>Se refiere al valor del Bono Cupón Cero que respalda el pago de los créditos asociados al mismo (Activo).</t>
  </si>
  <si>
    <t>FECHA DEL CONTRATO</t>
  </si>
  <si>
    <t>FECHA DE INICIO DE OPERACIÓN DEL PROYECTO</t>
  </si>
  <si>
    <t>FECHA DE VENCIMIENTO</t>
  </si>
  <si>
    <t>MONTO DE LA INVERSIÓN PACTADO</t>
  </si>
  <si>
    <t>MONTO PROMEDIO MENSUAL DEL PAGO DE LA CONTRAPRESTACIÓN</t>
  </si>
  <si>
    <t>ESTIMADO/     APROBADO</t>
  </si>
  <si>
    <t>RECAUDADO/       PAGADO</t>
  </si>
  <si>
    <t>APROBADO</t>
  </si>
  <si>
    <t>A los egresos que se presentan se deben restar el rubro de Amortización de la Deuda Pública.</t>
  </si>
  <si>
    <t>AMPLIACIONES/ (REDUCCIONES)</t>
  </si>
  <si>
    <t>MODIFICADO</t>
  </si>
  <si>
    <t>RECAUDADO</t>
  </si>
  <si>
    <t>INGRESO</t>
  </si>
  <si>
    <t>Ingresos de Libre Disposición</t>
  </si>
  <si>
    <t>Ingresos Excedentes de Ingresos de Libre Disposición</t>
  </si>
  <si>
    <t>Transferencias Federales Etiquetadas</t>
  </si>
  <si>
    <t>Datos Informativos</t>
  </si>
  <si>
    <t>ESTADO ANALÍTICO DE INGRESOS</t>
  </si>
  <si>
    <t>RUBRO DE INGRESOS</t>
  </si>
  <si>
    <t>AMPLIACIONES Y REDUCCIONES</t>
  </si>
  <si>
    <t>(RECAUDADO -ESTIMADO)</t>
  </si>
  <si>
    <t>Productos</t>
  </si>
  <si>
    <t>Aprovechamientos</t>
  </si>
  <si>
    <t>Ingresos Derivados de Financiamientos</t>
  </si>
  <si>
    <t>Total</t>
  </si>
  <si>
    <t xml:space="preserve">    Ingresos Excendentes</t>
  </si>
  <si>
    <t>Ingresos Derivados de Financiamiento</t>
  </si>
  <si>
    <t>ENDEUDAMIENTO NETO</t>
  </si>
  <si>
    <t>IDENTIFICACIÓN DE CRÉDITO O INSTRUMENTO</t>
  </si>
  <si>
    <t>CONTRATACIÓN / COLOCACIÓN</t>
  </si>
  <si>
    <t>AMORTIZACIÓN</t>
  </si>
  <si>
    <t>CRÉDITOS BANCARIOS</t>
  </si>
  <si>
    <t xml:space="preserve">    TOTAL CRÉDITOS BANCARIOS</t>
  </si>
  <si>
    <t>OTROS INSTRUMENTOS DE DEUDA</t>
  </si>
  <si>
    <t xml:space="preserve">    TOTAL DE INTERESES DE OTROS INSTRUMENTOS DE DEUDA</t>
  </si>
  <si>
    <t xml:space="preserve">                                                          TOTAL </t>
  </si>
  <si>
    <t>INTERESES DE LA DEUDA</t>
  </si>
  <si>
    <t xml:space="preserve">    TOTAL DE INTERESES DE CRÉDITOS BANCARIOS</t>
  </si>
  <si>
    <t xml:space="preserve">    TOTAL </t>
  </si>
  <si>
    <t>La información deberá enviarse a centavos en todos los formatos.</t>
  </si>
  <si>
    <t>LINEAMIENTOS DE PRESENTACIÓN</t>
  </si>
  <si>
    <t>Los  formatos  que  integran  este  catálogo,   considera  la  información que  se  incluirán  en  los  documentos antes mencionados, por lo que resulta de suma importancia  que se requisiten de acuerdo a las instrucciones contenidas  en  cada  uno de  estos, ya  que  los entes  u organismos  públicos son los únicos que cuentan con dicha información.</t>
  </si>
  <si>
    <t>Contendrá el nombre del formato, así como, el nombre completo del Ente u Organismo Público sin abreviaturas.</t>
  </si>
  <si>
    <t>Atendiendo a la estructura que para cada uno se señala, la impresión de los formatos financieros se presentarán en tamaño carta.</t>
  </si>
  <si>
    <r>
      <rPr>
        <b/>
        <sz val="10"/>
        <color rgb="FF000000"/>
        <rFont val="Arial"/>
        <family val="2"/>
      </rPr>
      <t>a)</t>
    </r>
    <r>
      <rPr>
        <sz val="10"/>
        <color rgb="FF000000"/>
        <rFont val="Arial"/>
        <family val="2"/>
      </rPr>
      <t xml:space="preserve"> Nombre del Titular del Ente u Organismo Público, así como el cargo que ocupa.</t>
    </r>
  </si>
  <si>
    <t>Este estado financiero se presenta por cada uno de los Entes Públicos de las Entidades Federativas y Municipios, es decir, los poderes Ejecutivo, Legislativo y Judicial; los organismos autónomos de las Entidades Federativas; los Municipios; los organismos descentralizados, empresas de participación estatal mayoritaria y fideicomisos de las Entidades Federativas y Municipios, así como cualquier otro ente sobre el que las Entidades Federativas y los Municipios tengan control sobre sus decisiones o acciones. En el caso de la Ciudad de México, el Poder Ejecutivo incluye adicionalmente a sus alcaldías.</t>
  </si>
  <si>
    <t>CONCEPTO:</t>
  </si>
  <si>
    <t>PERIODO DE PRESENTACIÓN:</t>
  </si>
  <si>
    <t>Muestra el nombre de los rubros a 3er. nivel y en el caso de las Cuentas por Pagar a Corto Plazo a 4o. nivel del Plan de Cuentas, agrupados en Activo, Pasivo y Hacienda Pública/Patrimonio.</t>
  </si>
  <si>
    <t>En esta columna se presentan los saldos a la fecha que se informa.</t>
  </si>
  <si>
    <t>En esta columna se presentan los saldos al cierre del ejercicio anterior al que se informa.</t>
  </si>
  <si>
    <t>RECOMENDACIONES ESPECÍFICAS:</t>
  </si>
  <si>
    <t>♦ Considerar las recomendaciones establecidas en la Guía para la Elaboración de la Cuenta Pública de los Entes Públicos de las Entidades Federativas.
♦ Los saldos de cada uno de los rubros del activo deben ser los mismos que los que se muestran en el Estado Analítico del Activo.
♦ Los saldos de los rubros que integran el Total del Pasivo debe ser el mismo importe reflejado en el Total de la Deuda Pública y Otros Pasivos del Informe Analítico de la Deuda Pública y Otros Pasivos - LDF.
♦ Cada Ente Público utilizará los conceptos que le son aplicables de acuerdo a la clasificación del Activo, Pasivo y del Patrimonio/Hacienda Pública, en cada columna se consignarán los importes correspondientes, por lo que no se deben eliminar conceptos que no le sean aplicables al Ente Público. En este caso, se deberá anotar cero en las columnas de los conceptos que no sean aplicables.</t>
  </si>
  <si>
    <t>Para dar cumplimiento al Artículo 4 de la LDF y con la finalidad de proveer la información necesaria para el Sistema de Alertas, los Entes Públicos integrarán lo dispuesto en este formato, de conformidad con lo siguiente:</t>
  </si>
  <si>
    <t>Para dar cumplimiento a los Artículos 25, 31 y 33 de la LDF, los Entes Públicos obligados, integrarán lo dispuesto en este formato, de conformidad con lo siguiente:</t>
  </si>
  <si>
    <t>Este informe se presenta de forma trimestral acumulando cada periodo del ejercicio, con la desagregación de la información financiera ocurrida entre el inicio y el final del periodo, así como de manera anual, en la Cuenta Pública.</t>
  </si>
  <si>
    <t>DENOMINACIÓN DE LA DEUDA PÚBLICA Y OTROS PASIVOS:</t>
  </si>
  <si>
    <t>Muestra la Deuda Pública clasificada en Corto y Largo Plazo, así como Otros Pasivos. Para efectos de su clasificación se identifica que la Deuda Pública a corto plazo es aquella cuyo vencimiento será en un período menor o igual a doce meses; y la Deuda Pública a largo plazo es aquella cuyo vencimiento sea posterior a doce meses. Los otros pasivos representan aquellos no incluidos en las cuentas de Deuda Pública. Incluye la Deuda Contingente, según se define en la LDF, como dato informativo.</t>
  </si>
  <si>
    <t>Representa el saldo final del periodo inmediato anterior al que se reporta (Cuenta Pública del ejercicio anterior).</t>
  </si>
  <si>
    <t>DISPOSICIONES DEL PERIODO:</t>
  </si>
  <si>
    <t>Representa el importe de las contrataciones de Financiamiento correspondientes al periodo que se informa.</t>
  </si>
  <si>
    <t>AMORTIZACIONES DEL PERIODO:</t>
  </si>
  <si>
    <t>Representa el importe de pago de las amortizaciones de capital correspondientes al periodo que se informa.</t>
  </si>
  <si>
    <t>REVALUACIONES, RECLASIFICACIONES Y OTROS AJUSTES:</t>
  </si>
  <si>
    <t>Representa el monto por el cual el saldo de deuda pública sufra cambios en su importe, cuyo aumento o disminución no derive de algún pago de principal, sino de algún cambio económico en su valuación. Ejemplo: financiamientos indizados en UDIS.</t>
  </si>
  <si>
    <t>SALDO FINAL DEL PERIODO:</t>
  </si>
  <si>
    <t>En esta columna se presenta el importe obtenido de la diferencia entre las Amortizaciones del Periodo y la suma del Saldo Inicial del Periodo, de las Disposiciones del Periodo y de las Revaluaciones, Reclasificaciones y Otros ajustes</t>
  </si>
  <si>
    <t>PAGO DE INTERESES DEL PERIODO:</t>
  </si>
  <si>
    <t>Representa el importe de los intereses derivados del Financiamiento, convenidos a pagar durante el periodo que se informa.</t>
  </si>
  <si>
    <t>PAGO DE COMISIONES Y DEMÁS COSTO ASOCIADOS DURANTE EL PERIODO:</t>
  </si>
  <si>
    <t>Representa el importe de las comisiones y otros costos asociados, derivados del Financiamiento, convenidos a pagar durante el periodo que se informa.</t>
  </si>
  <si>
    <t>OBLIGACIONES A CORTO PLAZO:</t>
  </si>
  <si>
    <t>Muestra las Obligaciones contratadas con Instituciones Financieras a un plazo menor o igual a un año.</t>
  </si>
  <si>
    <t>MONTO CONTRATADO:</t>
  </si>
  <si>
    <t>Cantidad total pactada en el contrato de financiamiento a que el acreditante pone a disposición del Ente Público.</t>
  </si>
  <si>
    <t>PLAZO PACTADO:</t>
  </si>
  <si>
    <t>Muestra el plazo máximo pactado en meses para el pago y liquidación del financiamiento.</t>
  </si>
  <si>
    <t>TASA DE INTERÉS:</t>
  </si>
  <si>
    <t>Tasa de interés ordinaria pactada en el contrato de financiamiento. En caso que la tasa pactada corresponda a una tasa de referencia más una sobre tasa de interés, deberá indicarse la tasa de referencia y la sobretasa de interés por separado. (p.e. TIIE + 1%)</t>
  </si>
  <si>
    <t>Indica los gastos adicionales pagados al acreedor y relacionados con la contratación del financiamiento, incluyendo de forma enunciativa más no limitativa, comisiones de apertura, de estructuración, por disponibilidad, por retiro.</t>
  </si>
  <si>
    <t>TASA EFECTIVA:</t>
  </si>
  <si>
    <t>Tasa anual de interés que representa el costo del financiamiento, incluyendo los gastos adicionales derivados de la contratación del financiamiento calculada conforme al Artículo 26, fracción II de la Ley y a los lineamientos que emita la Secretaría conforme al mismo.</t>
  </si>
  <si>
    <t xml:space="preserve">♦ Los saldos de los rubros reflejados en el Total de la Deuda Pública y Otros Pasivos del Informe Analítico de la Deuda Pública y Otros Pasivos – LDF deben coincidir con el importe del Total del Pasivo en el Estado de Situación Financiera Detallado - LDF.
♦ El saldo de la Deuda Contingente debe integrar cualquier Financiamiento sin fuente o garantía de pago definida, que sea asumida de manera solidaria o subsidiaria por las Entidades Federativas con sus Municipios, organismos autónomos, organismos descentralizados y empresas de participación estatal mayoritaria y fideicomisos, locales o municipales, y por los Municipios con sus respectivos organismos descentralizados y empresas de participación municipal mayoritaria.
♦ Cada Ente Público utilizará los conceptos que le son aplicables de acuerdo a la clasificación de la Deuda Pública y de otros pasivos, en cada columna se consignarán los importes correspondientes, por lo que no se deben eliminar conceptos que no le sean aplicables al ente público, en este caso, se deberá anotar cero en las columnas de los conceptos que no sean aplicables.
</t>
  </si>
  <si>
    <t>Para dar cumplimiento al Artículo 25 de la LDF, los entes públicos obligados, integrarán lo dispuesto en este formato, de conformidad con lo siguiente:</t>
  </si>
  <si>
    <t>Este formato se presenta por cada uno de los Entes Públicos de las Entidades Federativas y Municipios, es decir, los poderes Ejecutivo, Legislativo y Judicial; los organismos autónomos de las Entidades Federativas; los Municipios; los organismos descentralizados, empresas de participación estatal mayoritaria y fideicomisos de las Entidades Federativas y Municipios, así como cualquier otro ente sobre el que las Entidades Federativas y los Municipios tengan control sobre sus decisiones o acciones. En el caso de la Ciudad de México, el Poder Ejecutivo incluye adicionalmente a sus alcaldías.</t>
  </si>
  <si>
    <t>Este informe se presenta de forma trimestral acumulando cada periodo del ejercicio, con la desagregación de la información financiera ocurrida entre el inicio y el final del periodo, así como de manera anual, en la Cuenta Pública</t>
  </si>
  <si>
    <t>DENOMINACIÓN DE LAS OBLIGACIONES DIFERENTES DE FINANCIAMIENTO:</t>
  </si>
  <si>
    <t>Muestra la clasificación de las obligaciones diferentes de Financiamientos del Ente Público correspondiente. En este apartado no se reportan las Asociaciones Público-Privadas concluidas.</t>
  </si>
  <si>
    <t>FECHA DEL CONTRATO:</t>
  </si>
  <si>
    <t>Muestra la fecha de suscripción de los contratos o convenios correspondientes a las Obligaciones distintas de Financiamientos contraídas por el Ente Público.</t>
  </si>
  <si>
    <t>FECHA DE INICIO DE OPERACIÓN DEL PROYECTO:</t>
  </si>
  <si>
    <t>Muestra la fecha a partir de la cual se inician las operaciones del proyecto.</t>
  </si>
  <si>
    <t>FECHA DE VENCIMIENTO:</t>
  </si>
  <si>
    <t>Muestra la fecha en la que concluye el contrato o convenio de las Obligaciones contraídas, distintas de Financiamientos.</t>
  </si>
  <si>
    <t>MONTO DE LA INVERISÓN PACTADO:</t>
  </si>
  <si>
    <t>Representa el monto en pesos de la inversión pública productiva del proyecto a valor presente a la fecha de contratación.</t>
  </si>
  <si>
    <t>Muestra el plazo máximo pactado en meses para el pago del servicio de cada Obligación contraída distinta de Financiamientos.</t>
  </si>
  <si>
    <t>MONTO PROMEDIO MENSUAL DEL PAGO DE LA CONTRAPRESTACIÓN:</t>
  </si>
  <si>
    <t>Representa el promedio de los pagos mensuales por la contraprestación del servicio.</t>
  </si>
  <si>
    <t>MONTO PROMEDIO MENSUAL DEL PAGO DE LA CONTRAPRESTACIÓN CORRESPONDIENTE AL PAGO DE LA INVERSIÓN:</t>
  </si>
  <si>
    <t>Representa el promedio de los pagos mensuales de la contraprestación correspondiente al pago de la inversión.</t>
  </si>
  <si>
    <t>Representa el pago acumulado histórico correspondiente a la inversión pública productiva a la fecha del informe.</t>
  </si>
  <si>
    <t>Representa el pago acumulado histórico correspondiente a la inversión pública productiva a la fecha del informe, en valor presente, utilizando la tasa interna de retorno nominal del proyecto, conforme al contrato, para descontar los flujos de la contraprestación correspondiente al pago de la inversión.</t>
  </si>
  <si>
    <t>Representa el monto pendiente correspondiente al pago de inversión de las Obligaciones distintas de Financiamientos, al periodo que se informa.</t>
  </si>
  <si>
    <t xml:space="preserve">♦ El rubro de otros instrumentos deberá de contener todas aquellas operaciones que formalizan una relación jurídica con terceros para la adquisición de bienes, pago de concesiones o ejecución de obras, no definidas como Asociaciones Público-Privadas, ni Financiamiento.
♦ La tasa interna de retorno nominal del proyecto se construirá sumando a la tasa interna de retorno real del proyecto la tasa de inflación correspondiente.
♦ Cada Ente Público utilizará los conceptos que le son aplicables de acuerdo a la clasificación de las obligaciones y en cada columna se consignarán los importes correspondientes, por lo que no se deben eliminar conceptos que no le sean aplicables al ente público, en este caso, se deberá anotar cero en las columnas de los conceptos que no sean aplicables.
</t>
  </si>
  <si>
    <t>Para dar cumplimiento a los Artículos 6 y 7 de la LDF, los Entes Públicos obligados, integrarán lo dispuesto en este formato, de conformidad con lo siguiente:</t>
  </si>
  <si>
    <t>Muestra los componentes que determinan el Balance Presupuestario, Balance Presupuestario sin Financiamiento Neto y el Balance Primario a través de la identificación de los Ingresos Totales y Egresos Presupuestarios, así como del Financiamiento Neto.</t>
  </si>
  <si>
    <t>ESTIMADO/APROBADO:</t>
  </si>
  <si>
    <t>Esta información se presentará en términos anualizados.</t>
  </si>
  <si>
    <t xml:space="preserve">♦Los remanentes del ejercicio anterior deben ser parte de Efectivo y Equivalentes, dentro del Activo Circulante del Estado de Situación Financiera Detallado - LDF. Dichos remanentes deberán corresponder a ingresos efectivamente utilizados como fuente de financiamiento del gasto, es decir, no deberán ser considerados aquellos remanentes del ejercicio anterior que no fueron utilizados para el pago de algún concepto de egresos.
♦ Cada Ente Público utilizará los conceptos que le son aplicables tanto para los ingresos y egresos, como respecto del Financiamiento Neto, por lo que en cada columna se consignarán los importes correspondientes, sin eliminar conceptos que no le sean aplicables al ente público, en este caso, se deberá anotar cero en las columnas de los conceptos que no sean aplicables.
</t>
  </si>
  <si>
    <t>Para dar cumplimiento a los Artículos 4 y 58 de la LDF, los Entes Públicos obligados, integrarán en los informes periódicos y en la cuenta pública, lo dispuesto en este formato, de conformidad con lo siguiente:</t>
  </si>
  <si>
    <t>Este estado analítico se presenta por cada uno de los Entes Públicos de las Entidades Federativas y Municipios, es decir, los poderes Ejecutivo, Legislativo y Judicial; los organismos autónomos de las Entidades Federativas; los Municipios; los organismos descentralizados, empresas de participación estatal mayoritaria y fideicomisos de las Entidades Federativas y Municipios, así como cualquier otro ente sobre el que las Entidades Federativas y los Municipios tengan control sobre sus decisiones o acciones. En el caso de la Ciudad de México, el Poder Ejecutivo incluye adicionalmente a sus alcaldías.</t>
  </si>
  <si>
    <t>Muestra la clasificación de los ingresos a partir de la desagregación de Ingresos de Libre Disposición, Transferencias Federales Etiquetadas e Ingresos Derivados de Financiamientos.</t>
  </si>
  <si>
    <t>ESTIMADO:</t>
  </si>
  <si>
    <t>DIFERENCIA:</t>
  </si>
  <si>
    <t>Representa el importe obtenido de la diferencia entre el Ingreso Recaudado y el Ingreso Estimado.</t>
  </si>
  <si>
    <t xml:space="preserve">   Deuda Pública</t>
  </si>
  <si>
    <r>
      <t xml:space="preserve">       </t>
    </r>
    <r>
      <rPr>
        <b/>
        <sz val="10"/>
        <rFont val="Arial"/>
        <family val="2"/>
      </rPr>
      <t>Corto Plazo</t>
    </r>
  </si>
  <si>
    <r>
      <t xml:space="preserve">       </t>
    </r>
    <r>
      <rPr>
        <b/>
        <sz val="10"/>
        <rFont val="Arial"/>
        <family val="2"/>
      </rPr>
      <t>Largo Plazo</t>
    </r>
  </si>
  <si>
    <t xml:space="preserve">   Otros Pasivos</t>
  </si>
  <si>
    <t xml:space="preserve">   Total de la Deuda Pública y Otros Pasivos</t>
  </si>
  <si>
    <t xml:space="preserve">   Deuda Contingente (informativo)</t>
  </si>
  <si>
    <t xml:space="preserve">        Deuda Contingente 1</t>
  </si>
  <si>
    <t xml:space="preserve">        Deuda Contingente 2</t>
  </si>
  <si>
    <t xml:space="preserve">        Deuda Contingente XX</t>
  </si>
  <si>
    <t xml:space="preserve">   Valor de Instrumentos Bono Cupón Cero   (informativo)</t>
  </si>
  <si>
    <t xml:space="preserve">        Instrumento Bono Cupón Cero 1</t>
  </si>
  <si>
    <t xml:space="preserve">        Instrumento Bono Cupón Cero 2</t>
  </si>
  <si>
    <t xml:space="preserve">        Instrumento Bono Cupón Cero XX</t>
  </si>
  <si>
    <t xml:space="preserve">       Crédito 1</t>
  </si>
  <si>
    <t xml:space="preserve">       Crédito 2</t>
  </si>
  <si>
    <t xml:space="preserve">       Crédito XX</t>
  </si>
  <si>
    <t xml:space="preserve">   APP's</t>
  </si>
  <si>
    <t>APP 1</t>
  </si>
  <si>
    <t>APP 2</t>
  </si>
  <si>
    <t>APP XX</t>
  </si>
  <si>
    <t xml:space="preserve">   Otros Instrumentos</t>
  </si>
  <si>
    <t>Otro Instrumento 1</t>
  </si>
  <si>
    <t>Otro Instrumento 2</t>
  </si>
  <si>
    <t>Otro Instrumento 3</t>
  </si>
  <si>
    <t>Total de Obligaciones Diferentes de Financiamiento</t>
  </si>
  <si>
    <t xml:space="preserve">   Ingresos Totales  </t>
  </si>
  <si>
    <t>Financiamiento Neto</t>
  </si>
  <si>
    <t xml:space="preserve">   Egresos Presupuestarios   </t>
  </si>
  <si>
    <t xml:space="preserve">   Remanentes del Ejercicio Anterior </t>
  </si>
  <si>
    <t>Remanentes de Ingresos de Libre Disposición aplicados en el periodo</t>
  </si>
  <si>
    <t>Remanentes de Transferencias Federales Etiquetadas aplicados en el periodo</t>
  </si>
  <si>
    <t>Gasto No Etiquetado (sin incluir Amortización de la Deuda Pública)</t>
  </si>
  <si>
    <t>Gasto Etiquetado (sin incluir Amortización de la Deuda Pública)</t>
  </si>
  <si>
    <t xml:space="preserve">   Balance Presupuestario sin Financiamiento Neto </t>
  </si>
  <si>
    <t xml:space="preserve">   Balance Presupuestario </t>
  </si>
  <si>
    <t xml:space="preserve">   Balance Presupuestario sin Financiamiento Neto y sin Remanentes del Ejercicio Anterior </t>
  </si>
  <si>
    <t xml:space="preserve">   Intereses, Comisiones y Gastos de la Deuda</t>
  </si>
  <si>
    <t>Intereses, Comisiones y Gastos de la Deuda con Gasto No Etiquetado</t>
  </si>
  <si>
    <t>Intereses, Comisiones y Gastos de la Deuda con Gasto Etiquetado</t>
  </si>
  <si>
    <t xml:space="preserve">   Balance Primario</t>
  </si>
  <si>
    <t xml:space="preserve">   Financiamiento</t>
  </si>
  <si>
    <t>Financiamiento con Fuente de Pago de Ingresos de Libre Disposición</t>
  </si>
  <si>
    <t>Financiamiento con Fuente de Pago de Transferencias Federales Etiquetadas</t>
  </si>
  <si>
    <t xml:space="preserve">   Amortización de la Deuda</t>
  </si>
  <si>
    <t>Amortización de la Deuda Pública con Gasto No Etiquetado</t>
  </si>
  <si>
    <t>Amortización de la Deuda Pública con Gasto Etiquetado</t>
  </si>
  <si>
    <t xml:space="preserve">   Financiamiento Neto </t>
  </si>
  <si>
    <t xml:space="preserve">   Ingresos de Libre Disposición</t>
  </si>
  <si>
    <t xml:space="preserve">   Financiamiento Neto con Fuente de Pago de Ingresos de Libre Disposición </t>
  </si>
  <si>
    <t xml:space="preserve">   Gasto No Etiquetado (sin incluir Amortización de la Deuda Pública)</t>
  </si>
  <si>
    <t xml:space="preserve">   Remanentes de Ingresos de Libre Disposición aplicados en el periodo</t>
  </si>
  <si>
    <t xml:space="preserve">   Balance Presupuestario de Recursos Disponibles</t>
  </si>
  <si>
    <t xml:space="preserve">   Balance Presupuestario de Recursos Disponibles sin Financiamiento Neto </t>
  </si>
  <si>
    <t xml:space="preserve">   Transferencias Federales Etiquetadas</t>
  </si>
  <si>
    <t xml:space="preserve">   Financiamiento Neto con Fuente de Pago de Transferencias Federales Etiquetadas </t>
  </si>
  <si>
    <t xml:space="preserve">   Gasto Etiquetado (sin incluir Amortización de la Deuda Pública)</t>
  </si>
  <si>
    <t xml:space="preserve">   Remanentes de Transferencias Federales Etiquetadas aplicados en el periodo</t>
  </si>
  <si>
    <t xml:space="preserve">   Balance Presupuestario de Recursos Etiquetados </t>
  </si>
  <si>
    <t xml:space="preserve">   Balance Presupuestario de Recursos Etiquetados sin Financiamiento Neto </t>
  </si>
  <si>
    <t xml:space="preserve">Participaciones </t>
  </si>
  <si>
    <t>Fondo General de Participaciones</t>
  </si>
  <si>
    <t>Fondo de Fomento Municipal</t>
  </si>
  <si>
    <t>Fondo de Fiscalización y Recaudación</t>
  </si>
  <si>
    <t>Fondo de Compensación</t>
  </si>
  <si>
    <t>Fondo de Extracción de Hidrocarburos</t>
  </si>
  <si>
    <t>Impuesto Especial Sobre Producción y Servicios</t>
  </si>
  <si>
    <t>0.136% de la Recaudación Federal Participable</t>
  </si>
  <si>
    <t>3.17% Sobre Extracción de Petróleo</t>
  </si>
  <si>
    <t>Gasolinas y Diésel</t>
  </si>
  <si>
    <t>Fondo de Impuesto Sobre la Renta</t>
  </si>
  <si>
    <t>Fondo de Estabilización de los Ingresos de las Entidades Federativas</t>
  </si>
  <si>
    <t xml:space="preserve">Incentivos Derivados de la Colaboración Fiscal </t>
  </si>
  <si>
    <t>Tenencia o Uso de Vehículos</t>
  </si>
  <si>
    <t>Fondo de Compensación ISAN</t>
  </si>
  <si>
    <t>Impuesto Sobre Automóviles Nuevos</t>
  </si>
  <si>
    <t>Fondo de Compensación de Repecos-Intermedios</t>
  </si>
  <si>
    <t>Otros Incentivos Económicos</t>
  </si>
  <si>
    <t>Otros Convenios y Subsidios</t>
  </si>
  <si>
    <t xml:space="preserve">Otros Ingresos de Libre Disposición </t>
  </si>
  <si>
    <t>Participaciones en Ingresos Locales</t>
  </si>
  <si>
    <t>Otros Ingresos de Libre Disposición</t>
  </si>
  <si>
    <t xml:space="preserve">Total de Ingresos de Libre Disposición </t>
  </si>
  <si>
    <t xml:space="preserve">Aportaciones </t>
  </si>
  <si>
    <t>Fondo de Aportaciones para la Nómina educativa y Gasto Operativo</t>
  </si>
  <si>
    <t>Fondo de Aportaciones para los Servicios de Salud</t>
  </si>
  <si>
    <t>Fondo de Aportaciones para la Infraestructura Social</t>
  </si>
  <si>
    <t>Fondo de Aportaciones para el Fortalecimiento de los Municipios y las Demarcaciones Territoriales del Distrito Federal</t>
  </si>
  <si>
    <t>Fondo de Aportaciones Múltiples</t>
  </si>
  <si>
    <t>Fondo de Aportaciones para la Educación Tecnológica y de Adultos</t>
  </si>
  <si>
    <t>Fondo de Aportaciones para la Seguridad Pública de los Estados y del Distrito Federal</t>
  </si>
  <si>
    <t>Fondo de Aportaciones para el Fortalecimiento de las Entidades Federativas</t>
  </si>
  <si>
    <t xml:space="preserve">Convenios </t>
  </si>
  <si>
    <t>Convenios de Protección Social en Salud</t>
  </si>
  <si>
    <t>Convenios de Descentralización</t>
  </si>
  <si>
    <t>Convenios de Reasignación</t>
  </si>
  <si>
    <t xml:space="preserve">Fondos Distintos de Aportaciones </t>
  </si>
  <si>
    <t>Fondo para Entidades Federativas y Municipios Productores de Hidrocarburos</t>
  </si>
  <si>
    <t>Fondo Minero</t>
  </si>
  <si>
    <t>Otras Transferencias Federales Etiquetadas</t>
  </si>
  <si>
    <t xml:space="preserve">Total de Transferencias Federales Etiquetadas </t>
  </si>
  <si>
    <t xml:space="preserve">Ingresos Derivados de Financiamientos </t>
  </si>
  <si>
    <t xml:space="preserve">Total de Ingresos </t>
  </si>
  <si>
    <t>Ingresos Derivados de Financiamientos con Fuente de Pago de Ingresos de Libre Disposición</t>
  </si>
  <si>
    <t>Ingresos Derivados de Financiamientos con Fuente de Pago de Transferencias Federales Etiquetadas</t>
  </si>
  <si>
    <t>LDF - 1</t>
  </si>
  <si>
    <t>ESTADO DE SITUACIÓN FINANCIERA DETALLADO</t>
  </si>
  <si>
    <t>LDF - 2</t>
  </si>
  <si>
    <t>INFORME ANALÍTICO DE LA DEUDA PÚBLICA Y OTROS PASIVOS</t>
  </si>
  <si>
    <t>LDF - 3</t>
  </si>
  <si>
    <t>INFORME ANALÍTICO DE OBLIGACIONES DIFERENTES DE FINANCIAMIENTOS</t>
  </si>
  <si>
    <t>LDF - 4</t>
  </si>
  <si>
    <t>BALANCE PRESUPUESTARIO</t>
  </si>
  <si>
    <t>INFORME ANALÍTICO DE LA DEUDA Y OTROS PASIVOS - LDF2</t>
  </si>
  <si>
    <t>ESTADO DE SITUACIÓN FINANCIERO DETALLADO - LDF1</t>
  </si>
  <si>
    <t>INFORME ANALÍTICO DE OBLIGACIONES DIFERENTES DE FINANCIAMIENTOS - LDF3</t>
  </si>
  <si>
    <t>BALANCE PRESUPUESTARIO - LDF4</t>
  </si>
  <si>
    <t>LDF - 5</t>
  </si>
  <si>
    <t>ESTADO ANALÍTICO DE INGRESOS DETALLADO - LDF5</t>
  </si>
  <si>
    <t>ESTADO ANALÍTICO DE INGRESOS DETALLADO</t>
  </si>
  <si>
    <t>DENOMINACIÓN DE LAS OBLIGACIONES DIFERENTES DE FINANCIAMIENTO</t>
  </si>
  <si>
    <t>COMISIONES Y COSTOS RELACIONADOS:</t>
  </si>
  <si>
    <t>1241 Mobiliario y Equipo de Administración</t>
  </si>
  <si>
    <t>Nota: Elaborar  una hoja por cada cuenta y tipo de recurso</t>
  </si>
  <si>
    <t>Documentos por Cobrar a Largo Plazo</t>
  </si>
  <si>
    <t>La pestaña  Hoja de Trabajo, se podrá modificar las fórmulas en las columnas de balance, especificamente en la cuenta 3210, dependiendo del resultado obtenido al periodo que se informa. Así también, en las columnas de saldos específicamente en las cuentas 8110 a la 8270 (cuentas presupuestarias) para elaborar los ajustes de orden.</t>
  </si>
  <si>
    <t>Al realizar el llenado de la hoja de trabajo, deberá ocultar las cuentas (filas), que no afecte movimientos ni saldos, así como, podrá insertar cuentas que afecte saldos y que no aparezcan en el reporte, ya que éste es solo es un ejemplo.</t>
  </si>
  <si>
    <t>RESULTADO</t>
  </si>
  <si>
    <t>Otro Instrumento XX</t>
  </si>
  <si>
    <t>APP 3</t>
  </si>
  <si>
    <t>Inversiones Financieras de Corto Plazo</t>
  </si>
  <si>
    <t>NOTA IMPORTANTE:  Los ingresos presupuestarios  deberán coicidir con los reportados en el reporte de Analitico de Ingresos</t>
  </si>
  <si>
    <t>NOTAS IMPORTANTES</t>
  </si>
  <si>
    <t>FORMATOS - LDF</t>
  </si>
  <si>
    <t xml:space="preserve">FORMATOS - CONAC </t>
  </si>
  <si>
    <t xml:space="preserve">FORMATOS LDF </t>
  </si>
  <si>
    <t>2)</t>
  </si>
  <si>
    <t>3)</t>
  </si>
  <si>
    <t>4)</t>
  </si>
  <si>
    <t>5)</t>
  </si>
  <si>
    <t>6)</t>
  </si>
  <si>
    <t>Etiquetar el CD  con los siguientes datos: nombre del ente u organismo público, tipo de información (cuenta pública financiera), trimestre y ejercicio fiscal.</t>
  </si>
  <si>
    <t xml:space="preserve">Indicadores de la Postura Fiscal </t>
  </si>
  <si>
    <t>Estimación por Pérdida o Deterioro de Activos no Circulantes</t>
  </si>
  <si>
    <t>Estimaciones por Pérdida de Cuentas Incobrables de Deudores Diversos por Cobrar a Largo Plazo</t>
  </si>
  <si>
    <t xml:space="preserve">Contratistas por Obras Públicas por Pagar a Largo Plazo                                                                                                                                                                                                        </t>
  </si>
  <si>
    <t xml:space="preserve">Valores y Bienes en Garantía a Largo Plazo                                                                                                                                                                                                                     </t>
  </si>
  <si>
    <t xml:space="preserve">Depreciación de Infraestructura                                                                                                                                                                                                                  </t>
  </si>
  <si>
    <t xml:space="preserve">Contratistas por Obras Públicas por Pagar a Largo Plazo       </t>
  </si>
  <si>
    <t xml:space="preserve">Valores y Bienes en Garantía a Largo Plazo       </t>
  </si>
  <si>
    <t xml:space="preserve">Valores y Bienes en Garantía a Largo Plazo      </t>
  </si>
  <si>
    <t xml:space="preserve">Contratistas por Obras Públicas por Pagar a Largo Plazo    </t>
  </si>
  <si>
    <t>MONTO PROMEDIO MENSUAL DEL PAGO DE LA CONTRAPRESTACIÓN CORRESPONDIENTE AL PAGO DE INVERSIÓN</t>
  </si>
  <si>
    <t xml:space="preserve">Valores y bienes en Garantía a Largo Plazo                                                                                                                                                                                                                     </t>
  </si>
  <si>
    <t xml:space="preserve">Depreciación de Infraestructura                                                                                                                                                                                                                                       </t>
  </si>
  <si>
    <t xml:space="preserve">Ajuste 5514.- Depreciación de Infraestructura                                                                                                                                                                                                                               </t>
  </si>
  <si>
    <t>ARTÍCULO 477.-</t>
  </si>
  <si>
    <t>ARTÍCULO 480.-</t>
  </si>
  <si>
    <t>ARTÍCULO 482.-</t>
  </si>
  <si>
    <t>ARTÍCULO 483.-</t>
  </si>
  <si>
    <t>En el caso de los formatos de análisis que no afecte movimientos o saldos, no se presentará, por los que deberá enviar únicamente los que presenten información.</t>
  </si>
  <si>
    <t>Respecto al respaldo en CD-R, deberá contener los formatos que emite el SIAHE y/o los elaborados en excel y word, debidamente escaneados y guardados en archivos PDF. Así como los solicitados en formato Excel y Word, de acuerdo a los lineamientos de presentación.</t>
  </si>
  <si>
    <t xml:space="preserve"> - Estado Analítico de Ingresos </t>
  </si>
  <si>
    <t xml:space="preserve"> - Indicadores de la Postura Fiscal </t>
  </si>
  <si>
    <t>PRESENTAR EN UN FOLDER, LA SIGUIENTE INFORMACIÓN DE FORMA IMPRESA: (SIN ENGARGOLAR, NI PERFORACIONES)</t>
  </si>
  <si>
    <t>Este formato se presenta por cada uno de los Entes Públicos de las Entidades Federativas y Municipios, es decir, los poderes Ejecutivo, Legislativo y Judicial; los organismos autónomos de las Entidades Federativas; los Municipios; los organismos descentralizados, empresas de participación estatal mayoritaria y fideicomisos de las Entidades Federativas y Municipios, así como cualquier otro ente sobre el que las 20 Entidades Federativas y los Municipios tengan control sobre sus decisiones o acciones. En el caso de la Ciudad de México, el Poder Ejecutivo incluye adicionalmente a sus alcaldías.</t>
  </si>
  <si>
    <t>♦Se consideran Excedentes de los Ingresos de Libre Disposición cuando la suma de las diferencias sea positiva.
♦Cada Ente Público utilizará los conceptos que le son aplicables de acuerdo a la clasificación de los ingresos y en cada columna se consignarán los importes correspondientes, por lo que no se deben eliminar conceptos que no le sean aplicables al ente público, en este caso, se deberá anotar cero en las columnas de los conceptos que no sean aplicables.                                     ♦ En los datos informativos, se consideran aquellos ingresos derivados de Financiamientos que tengan como Fuente de Pago Ingresos de Libre Disposición; o como Fuente de Pago de Transferencias Federales Etiquetadas. La suma de ambos rubros, debe coincidir con los Ingresos Derivados de Financiamientos.</t>
  </si>
  <si>
    <t xml:space="preserve">                             </t>
  </si>
  <si>
    <t xml:space="preserve">   Obligaciones a Corto Plazo (Informativo)</t>
  </si>
  <si>
    <t>14 Adquisiciones con Ingresos Propios</t>
  </si>
  <si>
    <t>7)</t>
  </si>
  <si>
    <t>8)</t>
  </si>
  <si>
    <t>9)</t>
  </si>
  <si>
    <t xml:space="preserve">  ESTADOS Y REPORTES CONAC </t>
  </si>
  <si>
    <t>Integración de Ingresos, Beneficios, Gastos y Pérdidas [y anexar justificaciones (texto libre en formato word)]</t>
  </si>
  <si>
    <r>
      <t>Para los formatos armonizados del CONAC, Ley de Disciplina Financiera (LDF), y Esquemas Bursátiles que no afecte saldos, presentarlos con la leyenda (</t>
    </r>
    <r>
      <rPr>
        <b/>
        <u/>
        <sz val="10"/>
        <color theme="0"/>
        <rFont val="Arial"/>
        <family val="2"/>
      </rPr>
      <t>NO APLICA</t>
    </r>
    <r>
      <rPr>
        <b/>
        <sz val="10"/>
        <color theme="0"/>
        <rFont val="Arial"/>
        <family val="2"/>
      </rPr>
      <t xml:space="preserve">, ó  </t>
    </r>
    <r>
      <rPr>
        <b/>
        <u/>
        <sz val="10"/>
        <color theme="0"/>
        <rFont val="Arial"/>
        <family val="2"/>
      </rPr>
      <t>NO PRESENTA SALDOS A LA FECHA</t>
    </r>
    <r>
      <rPr>
        <b/>
        <sz val="10"/>
        <color theme="0"/>
        <rFont val="Arial"/>
        <family val="2"/>
      </rPr>
      <t xml:space="preserve">, ó </t>
    </r>
    <r>
      <rPr>
        <b/>
        <u/>
        <sz val="10"/>
        <color theme="0"/>
        <rFont val="Arial"/>
        <family val="2"/>
      </rPr>
      <t>NO PRESENTA MOVIMIENTOS A LA FECHA</t>
    </r>
    <r>
      <rPr>
        <b/>
        <sz val="10"/>
        <color theme="0"/>
        <rFont val="Arial"/>
        <family val="2"/>
      </rPr>
      <t>), de acuerdo al formato</t>
    </r>
    <r>
      <rPr>
        <sz val="10"/>
        <color indexed="8"/>
        <rFont val="Arial"/>
        <family val="2"/>
      </rPr>
      <t xml:space="preserve"> a presentar.</t>
    </r>
  </si>
  <si>
    <r>
      <t>Para los formatos armonizados del CONAC, Ley de Disciplina Financiera (LDF), y Esquemas Bursátiles que no afecte saldos, presentarlos con la leyenda (</t>
    </r>
    <r>
      <rPr>
        <b/>
        <u/>
        <sz val="10"/>
        <color theme="0"/>
        <rFont val="Arial"/>
        <family val="2"/>
      </rPr>
      <t>NO APLICA</t>
    </r>
    <r>
      <rPr>
        <b/>
        <sz val="10"/>
        <color theme="0"/>
        <rFont val="Arial"/>
        <family val="2"/>
      </rPr>
      <t xml:space="preserve">, ó  </t>
    </r>
    <r>
      <rPr>
        <b/>
        <u/>
        <sz val="10"/>
        <color theme="0"/>
        <rFont val="Arial"/>
        <family val="2"/>
      </rPr>
      <t>NO PRESENTA SALDOS A LA FECHA</t>
    </r>
    <r>
      <rPr>
        <b/>
        <sz val="10"/>
        <color theme="0"/>
        <rFont val="Arial"/>
        <family val="2"/>
      </rPr>
      <t xml:space="preserve">, ó </t>
    </r>
    <r>
      <rPr>
        <b/>
        <u/>
        <sz val="10"/>
        <color theme="0"/>
        <rFont val="Arial"/>
        <family val="2"/>
      </rPr>
      <t>NO PRESENTA MOVIMIENTOS A LA FECHA</t>
    </r>
    <r>
      <rPr>
        <b/>
        <sz val="10"/>
        <color theme="0"/>
        <rFont val="Arial"/>
        <family val="2"/>
      </rPr>
      <t>), de acuerdo al formato</t>
    </r>
    <r>
      <rPr>
        <b/>
        <sz val="11"/>
        <color theme="5" tint="-0.249977111117893"/>
        <rFont val="Arial"/>
        <family val="2"/>
      </rPr>
      <t xml:space="preserve"> a presentar.</t>
    </r>
  </si>
  <si>
    <r>
      <t>Para los formatos armonizados del CONAC, Ley de Disciplina Financiera (LDF), y Esquemas Bursátiles que no afecte saldos, presentarlos con la leyenda (</t>
    </r>
    <r>
      <rPr>
        <b/>
        <u/>
        <sz val="10"/>
        <color theme="0"/>
        <rFont val="Arial"/>
        <family val="2"/>
      </rPr>
      <t>NO APLICA</t>
    </r>
    <r>
      <rPr>
        <b/>
        <sz val="10"/>
        <color theme="0"/>
        <rFont val="Arial"/>
        <family val="2"/>
      </rPr>
      <t xml:space="preserve">, ó  </t>
    </r>
    <r>
      <rPr>
        <b/>
        <u/>
        <sz val="10"/>
        <color theme="0"/>
        <rFont val="Arial"/>
        <family val="2"/>
      </rPr>
      <t>NO PRESENTA SALDOS A LA FECHA</t>
    </r>
    <r>
      <rPr>
        <b/>
        <sz val="10"/>
        <color theme="0"/>
        <rFont val="Arial"/>
        <family val="2"/>
      </rPr>
      <t xml:space="preserve">, ó </t>
    </r>
    <r>
      <rPr>
        <b/>
        <u/>
        <sz val="10"/>
        <color theme="0"/>
        <rFont val="Arial"/>
        <family val="2"/>
      </rPr>
      <t>NO PRESENTA MOVIMIENTOS A LA FECHA</t>
    </r>
    <r>
      <rPr>
        <b/>
        <sz val="10"/>
        <color theme="0"/>
        <rFont val="Arial"/>
        <family val="2"/>
      </rPr>
      <t>), de acuerdo al formato</t>
    </r>
    <r>
      <rPr>
        <sz val="12"/>
        <color indexed="8"/>
        <rFont val="Arial"/>
        <family val="2"/>
      </rPr>
      <t xml:space="preserve"> a presentar.</t>
    </r>
  </si>
  <si>
    <t xml:space="preserve">ANEXO - LDF </t>
  </si>
  <si>
    <t>INFORMACIÓN DETALLADA SOBRE LA CONTRATACIÓN DE DEUDA PÚBLICA U OBLIGACIONES</t>
  </si>
  <si>
    <t>LDF - Artículo 25</t>
  </si>
  <si>
    <t>IMPORTE CONTRATADO</t>
  </si>
  <si>
    <t>COMISIONES Y OTROS</t>
  </si>
  <si>
    <t>Institución de Crédito 1</t>
  </si>
  <si>
    <t>Institución de Crédito 2</t>
  </si>
  <si>
    <t>Institución de Crédito 3</t>
  </si>
  <si>
    <t>Institución de Crédito XX</t>
  </si>
  <si>
    <t xml:space="preserve">   Obligaciones</t>
  </si>
  <si>
    <t xml:space="preserve">       Crédito 3</t>
  </si>
  <si>
    <t xml:space="preserve">Total de Deuda Pública u Obligaciones </t>
  </si>
  <si>
    <t>INFORMACIÓN DETALLADA SOBRE LA CONTRATACIÓN DE DEUDA PÚBLICA U OBLIGACIONES - LDF Artículo 25</t>
  </si>
  <si>
    <t>Para dar cumplimiento al Artículo 25, de la LDF, los Entes Públicos obligados, integrarán lo dispuesto en este formato, de conformidad con lo siguiente:</t>
  </si>
  <si>
    <t>Se presentará la información detallatada de cada financiamiento u obligación contraída por los Entes Públicos de las Entidades Federativas.</t>
  </si>
  <si>
    <t>Este informe se presenta de forma trimestral acumulando cada periodo del ejercicio, así como de manera anual, en la Cuenta Pública.</t>
  </si>
  <si>
    <t>DEUDA PÚBLICA:</t>
  </si>
  <si>
    <t>Muestra la Deuda Pública clasificada en Corto y Largo Plazo, así como Otras Obligaciones. Para efectos de su clasificación se identifica que la Deuda Pública a corto plazo es aquella cuyo vencimiento será en un período menor o igual a doce meses; y la Deuda Pública a largo plazo es aquella cuyo vencimiento sea posterior a doce meses. Las otras obligaciones representan aquellos no incluidos en las cuentas de Deuda Pública.</t>
  </si>
  <si>
    <t>IMPORTE CONTRATADO:</t>
  </si>
  <si>
    <t>COMISIONES Y OTROS:</t>
  </si>
  <si>
    <t>♦ Se utilizará los conceptos que le son aplicables de acuerdo a la clasificación de la Deuda Pública, así como de las obligaciones, en cada columna se consignarán los importes correspondientes, por lo que no se deben eliminar conceptos que no le sean aplicables al ente público, en este caso, se deberá anotar cero en las columnas de los conceptos que no sean aplicables.
♦ En caso de no afectar saldos, se presentará con la leyenda NO APLICA.</t>
  </si>
  <si>
    <t>OBLIGACIONES DE CORTO PLAZO</t>
  </si>
  <si>
    <t>LDF - Artículo 31</t>
  </si>
  <si>
    <t xml:space="preserve">   Obligaciones de Corto Plazo</t>
  </si>
  <si>
    <t>Total de Obligaciones de Corto Plazo</t>
  </si>
  <si>
    <t>OBLIGACIONES DE CORTO PLAZO - LDF Artículo 31</t>
  </si>
  <si>
    <t>Se presentará la información detallada de las obligaciones de corto plazo, por los Entes Públicos de las Entidades Federativas.</t>
  </si>
  <si>
    <t>DENOMINACIÓN DE LAS OBLIGACIONES DE CORTO PLAZO:</t>
  </si>
  <si>
    <t>Muestra las obligaciones de corto plazo destinados exclusivamente a cubir necesidades de corto plazo, entendiendo dichas necesidades como insuficiencias de liquidez de carácter temporal.</t>
  </si>
  <si>
    <t>En esta columna se presenta el importe obtenido al periodo que se que informa  de las obligaciones de corto plazo</t>
  </si>
  <si>
    <t>♦Se utilizará los conceptos que le son aplicables, en cada columna se consignarán los importes correspondientes, por lo que no se deben eliminar conceptos que no le sean aplicables al ente público, en este caso, se deberá anotar cero en las columnas de los conceptos que no sean aplicables.
♦ En caso de no afectar saldos, se presentará con la leyenda NO APLICA.</t>
  </si>
  <si>
    <t>INFORMACIÓN DEL CUMPLIMIENTO DE OBLIGACIONES DE RESPONSABILIDAD HACENDARIA</t>
  </si>
  <si>
    <t>LDF - Artículo 40</t>
  </si>
  <si>
    <t>TIPO DE CONVENIO</t>
  </si>
  <si>
    <t>FECHA DEL CONVENIO</t>
  </si>
  <si>
    <t>IMPORTE TOTAL DE LA PARTICIPACIÓN</t>
  </si>
  <si>
    <t>PORCENTAJE DE AFECTACIÓN DE PARTICIPACIÓN FEDERAL</t>
  </si>
  <si>
    <t>IMPORTE AFECTADO AL PORCENTAJE</t>
  </si>
  <si>
    <t>MONTO DE LA DEUDA GARANTIZADA</t>
  </si>
  <si>
    <t>LÍMITE DE ENDEUDAMIENTO</t>
  </si>
  <si>
    <t>Total de Obligaciones de Responsabilidad Hacendaria</t>
  </si>
  <si>
    <t>INFORMACIÓN DEL CUMPLIMIENTO DE OBLIGACIONES DE RESPONSABILIDAD HACENDARIA - LDF Artículo 40</t>
  </si>
  <si>
    <t>Para dar cumplimiento al Artículo 40 de la LDF, los Entes Públicos obligados, integrarán lo dispuesto en este formato, de conformidad con lo siguiente:</t>
  </si>
  <si>
    <t>Se presentará la información de las obligaciones específicas de responsabilidad hacendaria, por los Entes Públicos de las Entidades Federativas.</t>
  </si>
  <si>
    <t>TIPO DE CONVENIO:</t>
  </si>
  <si>
    <t>Se especifca  el convenio correspondiente, donde muestra la información de  las obligaciones de responsabilidad hacendaria, para efectos de la evaluación periódica de cumplimiento</t>
  </si>
  <si>
    <t>IMPORTE TOTAL DE LA PARTICIPACIÓN:</t>
  </si>
  <si>
    <t>Cantidad total de las participaciones federales.</t>
  </si>
  <si>
    <t>% DE AFECTACIÓN DE PARTICIPACIÓN FEDERAL:</t>
  </si>
  <si>
    <t>En esta columna se presenta el porcentaje aplicado al importe total de las participaciones federales.</t>
  </si>
  <si>
    <t>IMPORTE AFECTADO AL PORCENTAJE:</t>
  </si>
  <si>
    <t>Representa el importe resultante de la aplicación del porcentaje al importe total de las participaciones federales.</t>
  </si>
  <si>
    <t>MONTO DE LA DEUDA GARANTIZADA:</t>
  </si>
  <si>
    <t xml:space="preserve">Indica el monto que puede estar garantizado con participaciones federales, para establecer un límite al endeudamiento </t>
  </si>
  <si>
    <t>LÍMITE DE ENDEUDAMIENTO:</t>
  </si>
  <si>
    <t>Indica el monto máximo de capacidad de pago.</t>
  </si>
  <si>
    <t>ANEXO DE LA LEY DE DISCIPLINA FINANCIERA (LDF) Arts. 25, 31 y 40</t>
  </si>
  <si>
    <t xml:space="preserve"> - Información Detallada sobre la Contratación de Deuda Pública u Obligaciones-LDF Artículo 25</t>
  </si>
  <si>
    <t xml:space="preserve"> - Obligaciones de Corto Plazo-LDF Artículo 31</t>
  </si>
  <si>
    <t xml:space="preserve"> - Información de Cumplimiento de Obligaciones de Responsabilidad Hacendaria-LDF Artículo 40</t>
  </si>
  <si>
    <t xml:space="preserve">ANEXO LDF </t>
  </si>
  <si>
    <t>En el caso de las Notas a los Estados Financieros, Informe sobre Pasivos Contingentes, y/o justificaciones de saldos, deberán presentarse con rúbricas por el Titular del Ente Público u Organismo Público y  Jefe de la Unidad de Apoyo Administrativo ó su equivalente en cada una de las hojas utilizadas.</t>
  </si>
  <si>
    <t>Cuando la impresión de un reporte sea más de una hoja, las firmas se plasmarán en la última hoja con rúbricas en todas las anteriores.</t>
  </si>
  <si>
    <t>Para dar cumplimiento al Artículo 31 de la LDF, los Entes Públicos obligados, integrarán lo dispuesto en este formato, de conformidad con lo siguiente:</t>
  </si>
  <si>
    <t>En el caso de los reportes de Ley de Disciplina Financiera (LDF), Anexo de la Ley de Disciplina Financiera, y Esquemas Bursátiles, se deberán elaborar de acuerdo a los instructivos correspondientes.</t>
  </si>
  <si>
    <t>Secretaría de Hacienda</t>
  </si>
  <si>
    <t>Subsecretaría de Egresos</t>
  </si>
  <si>
    <t>Dirección General de Presupuesto y Cuenta Pública</t>
  </si>
  <si>
    <t>Dirección de Contabilidad Gubernamental</t>
  </si>
  <si>
    <t>Estado Analítico de Ingresos</t>
  </si>
  <si>
    <t>Lineamientos de Presentación de la Cuenta Pública Financiera 2018</t>
  </si>
  <si>
    <r>
      <rPr>
        <b/>
        <sz val="12"/>
        <color theme="0"/>
        <rFont val="Arial"/>
        <family val="2"/>
      </rPr>
      <t>PRESENTAR</t>
    </r>
    <r>
      <rPr>
        <b/>
        <sz val="13"/>
        <color theme="0"/>
        <rFont val="Arial"/>
        <family val="2"/>
      </rPr>
      <t xml:space="preserve"> </t>
    </r>
    <r>
      <rPr>
        <b/>
        <u/>
        <sz val="15"/>
        <color theme="0"/>
        <rFont val="Arial"/>
        <family val="2"/>
      </rPr>
      <t>CD</t>
    </r>
    <r>
      <rPr>
        <b/>
        <sz val="10"/>
        <color theme="0"/>
        <rFont val="Arial"/>
        <family val="2"/>
      </rPr>
      <t>:</t>
    </r>
  </si>
  <si>
    <t>Para los formatos armonizados del CONAC, LDF, Anexo LDF, Esquemas Bursátiles, que no afecte movimientos o saldos, se deberá presentar con la leyenda, No Aplica, ó No Presenta Saldos a la Fecha, ó No Presenta Movimientos, de acuerdo a tipo de reporte a presentar.</t>
  </si>
  <si>
    <t>ARTÍCULO 59</t>
  </si>
  <si>
    <t>El ejercicio en el que proceda la renovación sexenal del Poder Ejecutivo, la cuenta pública que contemplen los tres primeros trimestres del año, podrá ser presentada a más tardar el día 7 de diciembre de ese mismo año, encargándose la siguiente administración de entregar la correspondiente al último trimestre.</t>
  </si>
  <si>
    <t>LEY DE FISCALIZACIÓN Y RENDICIÓN DE CUENTAS DEL ESTADO DE CHIAPAS</t>
  </si>
  <si>
    <t>ARTÍCULO 2 FRACCIÓN I</t>
  </si>
  <si>
    <t>Cuenta Pública.- La fiscalización de la gestión financiera de las Entidades Fiscalizadas para comprobar el cumplimiento de lo dispuesto en la Ley de Ingresos y el Presupuesto de Egresos, y demás disposiciones legales aplicables, en cuanto a los ingresos y gastos públicos, así como la deuda pública, incluyendo la revisión del manejo, la custodia y la aplicación de recursos públicos federales, estatales y municipales, así como de la demás información financiera, contable, patrimonial, presupuestaria y programática que las Entidades Fiscalizadas deban incluir en dicho documento, conforme a las disposiciones aplicables.</t>
  </si>
  <si>
    <t>La Secretaría establecerá las normas en materia de Contabilidad Gubernamental que resulten aplicables y garanticen la armonización, así mismo la forma y términos en que los Organismos Públicos deben llevar sus registros contables, y en su caso, la forma de elaborar y enviar los informes, a fin de consolidar la Contabilidad del Gobierno del Estado.</t>
  </si>
  <si>
    <t>Los Organismos Públicos, enviarán a la Secretaría, en forma mensual, trimestral o con la periodicidad que lo determine, la información contable, presupuestaria, financiera y de otra índole que ésta requiera.</t>
  </si>
  <si>
    <t>La Secretaría requerirá a los Organismos Públicos, la información contable, presupuestaria, financiera, funcional y de otra índole que resulten necesarias, para consolidar y elaborar el Informe de Avance de Gestión Financiera y la Cuenta Pública de cada ejercicio fiscal, sometiéndola a la consideración del Ejecutivo del Estado, para su presentación al Congreso del Estado en términos de lo establecido en la fracción XIX del artículo 59 de la Constitución Política del Estado Libre y Soberano de Chiapas; y los artículos 12 y 13 de la Ley de Fiscalización y Rendición de Cuentas del Estado de Chiapas.</t>
  </si>
  <si>
    <t>Los Organismos Públicos son responsables del contenido de la información presentada.</t>
  </si>
  <si>
    <t>TIPO DE CUENTA</t>
  </si>
  <si>
    <t>RELACIÓN DE ESQUEMAS BURSÁTILES Y DE COBERTURAS FINANCIERAS</t>
  </si>
  <si>
    <t xml:space="preserve">ESQUEMAS BURSÁTILES </t>
  </si>
  <si>
    <t xml:space="preserve"> - Relación de Esquemas Bursátiles y de Coberturas Financieras</t>
  </si>
  <si>
    <t>Relación de Esquemas Bursátiles y de Coberturas Financieras</t>
  </si>
  <si>
    <t>Disminución del Exceso de Estimaciones por Pérdida o Deterioro u Obsolescencia</t>
  </si>
  <si>
    <t>Apoyos Financieros</t>
  </si>
  <si>
    <t xml:space="preserve">Incremento por Variación de Inventarios de Mercancías para Venta </t>
  </si>
  <si>
    <t>Incremento por Variación de Inventarios de Mercancías Terminadas</t>
  </si>
  <si>
    <t>Incremento por Variación de Inventarios de Mercancías en Proceso de Elaboración</t>
  </si>
  <si>
    <t>Incremento por Variación de Inventarios de Materias Primas, Materiales y Suministros para Producción</t>
  </si>
  <si>
    <t>Incremento por Variación de Almacén de Materias Primas, Materiales y Suministros de Consumo</t>
  </si>
  <si>
    <t>Transferencias por obligaciones de Ley</t>
  </si>
  <si>
    <t>Donativos a Instituciones sin Fines de Lucro</t>
  </si>
  <si>
    <t>Donativos a Fideicomisos, Mandatos y Contratos Análogos Privados</t>
  </si>
  <si>
    <t>Donativos a Fideicomisos, Mandatos y Contratos Análogos Estatales</t>
  </si>
  <si>
    <t>Donativos Internacionales</t>
  </si>
  <si>
    <t>Transferencias al Exterior a Gobiernos Extranjeros y Organismos Internacionales</t>
  </si>
  <si>
    <t>Transferencias al Sector Privado Externo</t>
  </si>
  <si>
    <t>Apoyos Financieros a Intermediarios</t>
  </si>
  <si>
    <t>Transferencias a la Seguridad Social</t>
  </si>
  <si>
    <t>Donativos</t>
  </si>
  <si>
    <t>Transferencias al Exterior</t>
  </si>
  <si>
    <t xml:space="preserve">Cambios por Políticas Contables                                                                                                                                                                                                                                  </t>
  </si>
  <si>
    <t>Cambios por Políticas Contables</t>
  </si>
  <si>
    <t>EXCESO O INSUFICIENCIA EN LA ACTUALIZACIÓN DE LA HACIENDA PÚBLICA / PATRIMONIO</t>
  </si>
  <si>
    <t xml:space="preserve">Resultado por Posición Monetaria                                                                                                                                                                                                                             </t>
  </si>
  <si>
    <t xml:space="preserve">Resultado por Tenencia de Activos no Monetarios                                                                                                                                                                                                                         </t>
  </si>
  <si>
    <t xml:space="preserve">Apoyos Financieros a Intermediarios                                                                                                                                                                                                                             </t>
  </si>
  <si>
    <t xml:space="preserve">Ajuste 4321.- Incremento por Variación de Inventarios de Mercancías para Venta </t>
  </si>
  <si>
    <t>Ajuste 4322.- Incremento por Variación de Inventarios de Mercancías Terminadas</t>
  </si>
  <si>
    <t>Ajuste 4323.- Incremento por Variación de Inventarios de Mercancías en Proceso de Elaboración</t>
  </si>
  <si>
    <t>Ajuste 4324.- Incremento por Variación de Inventarios de Materias Primas, Materiales y Suministros para Producción</t>
  </si>
  <si>
    <t>Ajuste 4325.- Incremento por Variación de Almacén de Materias Primas, Materiales y Suministros de Consumo</t>
  </si>
  <si>
    <t>Ajuste 4331.-Disminución del Exceso de Estimaciones por Pérdida o Deterioro u Obsolescencia</t>
  </si>
  <si>
    <t>Ajuste 5271.- Transferencias por obligaciones de Ley</t>
  </si>
  <si>
    <t>Ajuste 5281.- Donativos a Instituciones sin Fines de Lucro</t>
  </si>
  <si>
    <t>Ajuste 5282.- Donativos a Instituciones sin Fines de Lucro</t>
  </si>
  <si>
    <t>Ajuste 5283.- Donativos a Fideicomisos, Mandatos y Contratos Análogos Privados</t>
  </si>
  <si>
    <t>Ajuste 5284.- Donativos a Fideicomisos, Mandatos y Contratos Análogos Estatales</t>
  </si>
  <si>
    <t>Ajuste 5285.- Donativos Internacionales</t>
  </si>
  <si>
    <t>Ajuste 5291.- Transferencias al Exterior a Gobiernos Extranjeros y Organismos Internacionales</t>
  </si>
  <si>
    <t>Ajuste 5292.- Transferencias al Sector Privado Externo</t>
  </si>
  <si>
    <t xml:space="preserve">Ajuste 5451.- Apoyos Financieros a Intermediarios                                                                                                                                                                                                                             </t>
  </si>
  <si>
    <t>Incremento por Variación de Inventarios</t>
  </si>
  <si>
    <t>Donativos a Entidades Federativas y Municipios</t>
  </si>
  <si>
    <t>Otros Fondos de Terceros en Garantía y/o Administración a Largo Plazo</t>
  </si>
  <si>
    <t>1)</t>
  </si>
  <si>
    <t>10)</t>
  </si>
  <si>
    <t>11)</t>
  </si>
  <si>
    <t>12)</t>
  </si>
  <si>
    <t>13)</t>
  </si>
  <si>
    <t>14)</t>
  </si>
  <si>
    <t>15)</t>
  </si>
  <si>
    <t>16)</t>
  </si>
  <si>
    <t>17)</t>
  </si>
  <si>
    <t>18)</t>
  </si>
  <si>
    <t>19)</t>
  </si>
  <si>
    <t>20)</t>
  </si>
  <si>
    <t>NOMBRE DEL ARCHIVO</t>
  </si>
  <si>
    <t>TIPO DE FORMATO:         PDF,       EXCEL,      WORD</t>
  </si>
  <si>
    <r>
      <rPr>
        <b/>
        <sz val="11"/>
        <rFont val="Arial"/>
        <family val="2"/>
      </rPr>
      <t>Nota: La carpeta FORMATOS LDF contendrá:</t>
    </r>
    <r>
      <rPr>
        <b/>
        <sz val="11"/>
        <color rgb="FFFF0000"/>
        <rFont val="Arial"/>
        <family val="2"/>
      </rPr>
      <t xml:space="preserve"> </t>
    </r>
    <r>
      <rPr>
        <b/>
        <u/>
        <sz val="11"/>
        <color rgb="FFFF0000"/>
        <rFont val="Arial"/>
        <family val="2"/>
      </rPr>
      <t>5 archivos en PDF</t>
    </r>
  </si>
  <si>
    <t>1.-</t>
  </si>
  <si>
    <t>2.-</t>
  </si>
  <si>
    <t>3.-</t>
  </si>
  <si>
    <t>4.-</t>
  </si>
  <si>
    <t>5.-</t>
  </si>
  <si>
    <r>
      <rPr>
        <b/>
        <sz val="11"/>
        <rFont val="Arial"/>
        <family val="2"/>
      </rPr>
      <t>Nota: La carpeta ANEXO LDF contendrá:</t>
    </r>
    <r>
      <rPr>
        <b/>
        <sz val="11"/>
        <color rgb="FFFF0000"/>
        <rFont val="Arial"/>
        <family val="2"/>
      </rPr>
      <t xml:space="preserve"> 3</t>
    </r>
    <r>
      <rPr>
        <b/>
        <u/>
        <sz val="11"/>
        <color rgb="FFFF0000"/>
        <rFont val="Arial"/>
        <family val="2"/>
      </rPr>
      <t xml:space="preserve"> archivos en PDF</t>
    </r>
  </si>
  <si>
    <t>Estimaciones por Pérdida de Cuentas Incobrables de Documentos por Cobrar a Largo Plazo</t>
  </si>
  <si>
    <t xml:space="preserve">Bienes en Arrendamiento Financiero                                                                                                                                                                                                                                          </t>
  </si>
  <si>
    <t xml:space="preserve">Otros Pasivos Diferidos a Largo Plazo                                                                                                                                                                                                           </t>
  </si>
  <si>
    <t xml:space="preserve">Fondos de Fideicomisos, Mandatos y Contratos Análogos a Largo Plazo                                                                                                                                                                                            </t>
  </si>
  <si>
    <t xml:space="preserve">Pensiones y Jubilaciones                                                                                                                                                                                                                                </t>
  </si>
  <si>
    <t>Bienes en Arrendamiento Financiero</t>
  </si>
  <si>
    <t>Otros Pasivos Diferidos a Largo Plazo</t>
  </si>
  <si>
    <t>Fondos de Fideicomisos, Mandatos y Contratos Análogos a Corto Plazo</t>
  </si>
  <si>
    <t>Fondos de Fideicomisos, Mandatos y Contratos Análogos a Largo Plazo</t>
  </si>
  <si>
    <t xml:space="preserve">Incentivos Derivados de la Colaboración Fiscal                                                                                                                                                                                                                                                          </t>
  </si>
  <si>
    <t xml:space="preserve">Pensiones y Jubilaciones                                                                                                                                                                                                                                                       </t>
  </si>
  <si>
    <t xml:space="preserve">Ajuste 4214.- Incentivos Derivados de la Colaboración Fiscal                                                                                                                                                                                                                                                       </t>
  </si>
  <si>
    <t xml:space="preserve">Ajuste 4225.- Pensiones y Jubilaciones                                                                                                                                                                                                                                    </t>
  </si>
  <si>
    <t xml:space="preserve">La información para: el primer trimestre, deberá enviarse respaldada únicamente en CD-R. </t>
  </si>
  <si>
    <t xml:space="preserve">La información para: el Segundo Trimestre, Cuenta Pública Tercer Trimestre (Cierre de Sexenio); así como la Cuenta Pública Anual, deberá  remitirse impresa en original en un folder tamaño carta (sin perforaciones). Además, deberá enviarse respaldada en CD-R. </t>
  </si>
  <si>
    <r>
      <t>Presentar archivos escaneados (de forma individual) y en formato PDF (</t>
    </r>
    <r>
      <rPr>
        <b/>
        <i/>
        <sz val="14"/>
        <color theme="0"/>
        <rFont val="Arial"/>
        <family val="2"/>
      </rPr>
      <t xml:space="preserve"> 1 al 5</t>
    </r>
    <r>
      <rPr>
        <b/>
        <i/>
        <sz val="12"/>
        <rFont val="Arial"/>
        <family val="2"/>
      </rPr>
      <t xml:space="preserve"> </t>
    </r>
    <r>
      <rPr>
        <b/>
        <i/>
        <sz val="12"/>
        <color theme="0"/>
        <rFont val="Arial"/>
        <family val="2"/>
      </rPr>
      <t>), la información debe estar en forma vertical, cerciorarse que estén legibles, y con las firmas y antefirmas correspondientes.</t>
    </r>
  </si>
  <si>
    <r>
      <t xml:space="preserve">Presentar archivos escaneados (de forma individual) y en formato PDF ( </t>
    </r>
    <r>
      <rPr>
        <b/>
        <i/>
        <sz val="14"/>
        <color theme="0"/>
        <rFont val="Arial"/>
        <family val="2"/>
      </rPr>
      <t>1 al 3</t>
    </r>
    <r>
      <rPr>
        <b/>
        <i/>
        <sz val="12"/>
        <color theme="0"/>
        <rFont val="Arial"/>
        <family val="2"/>
      </rPr>
      <t xml:space="preserve"> ), la información debe estar en forma vertical, cerciorarse que estén legibles, y con las firmas y antefirmas correspondientes.</t>
    </r>
  </si>
  <si>
    <t>21)</t>
  </si>
  <si>
    <t>22)</t>
  </si>
  <si>
    <t xml:space="preserve"> - Relación de Bienes Muebles que Componen su Patrimonio</t>
  </si>
  <si>
    <t xml:space="preserve"> - Relación de Bienes Inmuebles que Componen su Patrimonio </t>
  </si>
  <si>
    <t xml:space="preserve"> - Relación de Bienes Intangibles que Componen su Patrimonio</t>
  </si>
  <si>
    <t>Relación de Bienes Muebles que Componen su Patrimonio</t>
  </si>
  <si>
    <t>Relación de Bienes Inmuebles que Componen su Patrimonio</t>
  </si>
  <si>
    <t>Relación de Bienes Intangibles que Componen su Patrimonio</t>
  </si>
  <si>
    <t>CUENTA PÚBLICA ANUAL</t>
  </si>
  <si>
    <r>
      <t xml:space="preserve">NOTA: DE LAS COLUMNAS ORIGEN Y APLICACIÓN, ÚNICAMENTE ELIMINAR LOS IMPORTES </t>
    </r>
    <r>
      <rPr>
        <b/>
        <sz val="15"/>
        <color rgb="FFFF0000"/>
        <rFont val="Arial"/>
        <family val="2"/>
      </rPr>
      <t xml:space="preserve">EN NEGATIVO DE CADA CUENTA. </t>
    </r>
  </si>
  <si>
    <r>
      <rPr>
        <b/>
        <sz val="12"/>
        <color theme="0"/>
        <rFont val="Arial"/>
        <family val="2"/>
      </rPr>
      <t>●</t>
    </r>
    <r>
      <rPr>
        <b/>
        <sz val="11"/>
        <color theme="0"/>
        <rFont val="Arial"/>
        <family val="2"/>
      </rPr>
      <t xml:space="preserve"> PARA PRIMER Y TERCER TRIMESTRE PRESENTAR LA INFORMACIÓN ÚNICAMENTE EN CD-R. </t>
    </r>
    <r>
      <rPr>
        <sz val="11"/>
        <color theme="0"/>
        <rFont val="Arial"/>
        <family val="2"/>
      </rPr>
      <t>(Debidamente firmado por el Jefe de Unidad de Apoyo Administrativo ó su equivalente y por el Jefe de Recursos Financieros)</t>
    </r>
  </si>
  <si>
    <r>
      <t xml:space="preserve">●  EN LO QUE CORRESPONDE AL SEGUNDO TRIMESTRE,  Y CUENTA PÚBLICA ANUAL, PRESENTAR INFORMACIÓN IMPRESA Y CD-R. </t>
    </r>
    <r>
      <rPr>
        <sz val="11"/>
        <color theme="0"/>
        <rFont val="Arial"/>
        <family val="2"/>
      </rPr>
      <t>(Debidamente firmado por el Titular del  Ente u Organismo Público y por el Jefe de Unidad de Apoyo Administrativo ó su equivalente).</t>
    </r>
  </si>
  <si>
    <t>● (La información impresa y en CD-R a presentar de manera trimestral,  y Cuenta Pública Anual, deberá apegarse al presente lineamiento establecido).</t>
  </si>
  <si>
    <t>En cuanto a los formatos armonizados CONAC, Ley de Disciplina Financiera, y Esquemas Bursátiles en el caso del 2° trimestre, y la Cuenta Pública Anual, deberán ser firmados por el Titular del Ente Público u Organismo Público y  Jefe de la Unidad de Apoyo Administrativo ó su equivalente. En el caso de los formatos de análisis, deberán ser firmados por el Jefe de la Unidad de Apoyo Administrativo ó su equivalente y por el Jefe del Área de Recursos Financieros.</t>
  </si>
  <si>
    <t xml:space="preserve">Para el caso de la presentación de la información del 1er. y 3er. trimestre, los formatos (CONAC, LDF , Anexo LDF, Esquemas Bursátiles, y de Análisis) podrán ser firmados por el Jefe de Unidad de Apoyo Administrativo ó su equivalente y por el Jefe de Recursos Financieros. </t>
  </si>
  <si>
    <t>Hacienda Pública / Patrimonio Neto Final de 2019</t>
  </si>
  <si>
    <t>31 DE DICIEMBRE DE 2019</t>
  </si>
  <si>
    <t>ARTÍCULO  30</t>
  </si>
  <si>
    <t>A la Secretaría de Hacienda corresponde el despacho de los siguientes asuntos:</t>
  </si>
  <si>
    <t>Coordinar  la integración de la Cuenta Pública.</t>
  </si>
  <si>
    <t>FRACCIÓN XXXII</t>
  </si>
  <si>
    <t>Inversiones a Largo Plazo</t>
  </si>
  <si>
    <t>Ingresos de Gestión</t>
  </si>
  <si>
    <t xml:space="preserve">Productos </t>
  </si>
  <si>
    <t xml:space="preserve">Ingresos por Venta de Bienes y Prestación de Servicios </t>
  </si>
  <si>
    <t>Participaciones, Aportaciones, Convenios, Incentivos Derivados de la Colaboración Fiscal, Fondos Distintos de Aportaciones, Transferencias, Asignaciones, Subsidios y Subvenciones, y Pensiones y Jubilaciones</t>
  </si>
  <si>
    <t>Participaciones, Aportaciones, Convenios, Incentivos Derivados de la Colaboración Fiscal y Fondos Distintos de Aportaciones</t>
  </si>
  <si>
    <t>de Aportaciones</t>
  </si>
  <si>
    <t xml:space="preserve">Participaciones, Aportaciones, Convenios, Incentivos Derivados de la Colaboración Fiscal y Fondos Distintos </t>
  </si>
  <si>
    <t>Transferencias, Asignaciones, Subsidios y Subvenciones, y Pensiones y Jubilaciones</t>
  </si>
  <si>
    <t xml:space="preserve">Aprovechamientos </t>
  </si>
  <si>
    <t>Ingresos por Venta de Bienes y Prestación de Servicios</t>
  </si>
  <si>
    <t>Ingresos por Venta de Bienes, Prestación de Servicios y Otros Ingresos</t>
  </si>
  <si>
    <t>ESTADO ANALÍTICO DE INGRESOS POR FUENTE DE FINANCIAMIENTO</t>
  </si>
  <si>
    <t>Transferencias y Asignaciones</t>
  </si>
  <si>
    <t>Formatos e Instructivos 2020</t>
  </si>
  <si>
    <t>Relación de Cuentas Bancarias Productivas Específicas (únicamente cuentas de recursos federales del ejercicio 2020)</t>
  </si>
  <si>
    <r>
      <t>Estado de Situación Financiera Detallado-</t>
    </r>
    <r>
      <rPr>
        <b/>
        <sz val="11"/>
        <color indexed="8"/>
        <rFont val="Segoe UI"/>
        <family val="2"/>
      </rPr>
      <t>LDF1</t>
    </r>
  </si>
  <si>
    <r>
      <t>Informe Analítico de la Deuda Pública y Otros Pasivos-</t>
    </r>
    <r>
      <rPr>
        <b/>
        <sz val="11"/>
        <color indexed="8"/>
        <rFont val="Segoe UI"/>
        <family val="2"/>
      </rPr>
      <t>LDF2</t>
    </r>
  </si>
  <si>
    <r>
      <t>Informe Analítico de Obligaciones Diferentes de Financiamientos-</t>
    </r>
    <r>
      <rPr>
        <b/>
        <sz val="11"/>
        <color indexed="8"/>
        <rFont val="Segoe UI"/>
        <family val="2"/>
      </rPr>
      <t>LDF3</t>
    </r>
  </si>
  <si>
    <r>
      <t>Balance Presupuestario-</t>
    </r>
    <r>
      <rPr>
        <b/>
        <sz val="11"/>
        <color indexed="8"/>
        <rFont val="Segoe UI"/>
        <family val="2"/>
      </rPr>
      <t>LDF4</t>
    </r>
  </si>
  <si>
    <r>
      <t>Estado Analítico de Ingresos Detallado-</t>
    </r>
    <r>
      <rPr>
        <b/>
        <sz val="11"/>
        <color indexed="8"/>
        <rFont val="Segoe UI"/>
        <family val="2"/>
      </rPr>
      <t>LDF5</t>
    </r>
  </si>
  <si>
    <r>
      <t>Información Detallada sobre la Contratación de Deuda Pública u Obligaciones-</t>
    </r>
    <r>
      <rPr>
        <b/>
        <sz val="11"/>
        <color indexed="8"/>
        <rFont val="Segoe UI"/>
        <family val="2"/>
      </rPr>
      <t>LDF Artículo 25</t>
    </r>
  </si>
  <si>
    <r>
      <t>Obligaciones de Corto Plazo-</t>
    </r>
    <r>
      <rPr>
        <b/>
        <sz val="11"/>
        <color indexed="8"/>
        <rFont val="Segoe UI"/>
        <family val="2"/>
      </rPr>
      <t>LDF Artículo 31</t>
    </r>
  </si>
  <si>
    <r>
      <t>Información de Cumplimiento de Obligaciones de Responsabilidad Hacendaria-</t>
    </r>
    <r>
      <rPr>
        <b/>
        <sz val="11"/>
        <color indexed="8"/>
        <rFont val="Segoe UI"/>
        <family val="2"/>
      </rPr>
      <t>LDF Artículo 40</t>
    </r>
  </si>
  <si>
    <r>
      <t xml:space="preserve">Para las dependencias que </t>
    </r>
    <r>
      <rPr>
        <b/>
        <u/>
        <sz val="11"/>
        <color theme="0"/>
        <rFont val="Arial"/>
        <family val="2"/>
      </rPr>
      <t>NO</t>
    </r>
    <r>
      <rPr>
        <b/>
        <sz val="11"/>
        <color theme="0"/>
        <rFont val="Arial"/>
        <family val="2"/>
      </rPr>
      <t xml:space="preserve"> manejan el SIAHE, elaborar la información de cuenta pública, de acuerdo al presente catálogo de formatos.</t>
    </r>
  </si>
  <si>
    <r>
      <rPr>
        <b/>
        <sz val="12"/>
        <color indexed="8"/>
        <rFont val="Arial"/>
        <family val="2"/>
      </rPr>
      <t>La Cuenta Pública  Estatal y el Informe de Avance  de Gestión  Financiera, así  como,  la  información correspondiente al tercer trimestre</t>
    </r>
    <r>
      <rPr>
        <sz val="12"/>
        <color indexed="8"/>
        <rFont val="Arial"/>
        <family val="2"/>
      </rPr>
      <t xml:space="preserve"> cuando proceda la renovación sexenal del Poder Ejecutivo, son los principales informes que el Ejecutivo rinde ante el H. Congreso del Estado. Para tal fin se ha elaborado el presente catálogo de formatos e instructivos, cuyas características se derivan de los requerimientos de información que demandan la integración de estos documentos para la información trimestral del ejercicio fiscal 2020.</t>
    </r>
  </si>
  <si>
    <t>SISTEMA CONTABLE 2020</t>
  </si>
  <si>
    <t>AL 31 DE DICIEMBRE DE 2020</t>
  </si>
  <si>
    <t xml:space="preserve">En cuanto al fundamento legal en el oficio de entrega, apegarse a lo dispuesto en los artículos 480 del Código de la Hacienda Pública para el Estado de Chiapas; 49, 50, 54 y 55 de la Normatividad Contable 2020; 46 y 47 de la Ley General de Contabilidad Gubernamental. </t>
  </si>
  <si>
    <t>Lineamientos de Presentación de la Cuenta Pública Financiera 2020</t>
  </si>
  <si>
    <t xml:space="preserve"> - Estado de Situación Financiera Detallado-LDF1</t>
  </si>
  <si>
    <t xml:space="preserve"> - Informe Analítico de la Deuda Pública y Otros Pasivos-LDF2</t>
  </si>
  <si>
    <t xml:space="preserve"> - Informe Analítico de Obligaciones Diferentes de Financiamientos-LDF3</t>
  </si>
  <si>
    <t xml:space="preserve"> - Balance Presupuestario-LDF4</t>
  </si>
  <si>
    <t xml:space="preserve"> - Estado Analítico de Ingresos Detallado-LDF5 </t>
  </si>
  <si>
    <r>
      <rPr>
        <b/>
        <sz val="11"/>
        <color theme="0"/>
        <rFont val="Arial"/>
        <family val="2"/>
      </rPr>
      <t>INFORMACIÓN</t>
    </r>
    <r>
      <rPr>
        <b/>
        <sz val="10"/>
        <color theme="0"/>
        <rFont val="Arial"/>
        <family val="2"/>
      </rPr>
      <t xml:space="preserve"> </t>
    </r>
    <r>
      <rPr>
        <b/>
        <sz val="15"/>
        <color theme="0"/>
        <rFont val="Arial"/>
        <family val="2"/>
      </rPr>
      <t>IMPRESA</t>
    </r>
    <r>
      <rPr>
        <b/>
        <sz val="10"/>
        <color theme="0"/>
        <rFont val="Arial"/>
        <family val="2"/>
      </rPr>
      <t xml:space="preserve"> </t>
    </r>
  </si>
  <si>
    <r>
      <rPr>
        <b/>
        <sz val="10"/>
        <color theme="0"/>
        <rFont val="MS Sans Serif"/>
        <family val="2"/>
      </rPr>
      <t>Nota:</t>
    </r>
    <r>
      <rPr>
        <sz val="10"/>
        <color theme="0"/>
        <rFont val="MS Sans Serif"/>
        <family val="2"/>
      </rPr>
      <t xml:space="preserve"> En caso de tener saldo final en la cuenta 3210, por resultados diferente a las operaciones del periodo, eliminar el importe  en negativo de las columnas de saldos finales (deudor/acreedor) de dicha cuenta.</t>
    </r>
  </si>
  <si>
    <r>
      <t xml:space="preserve">Nota: </t>
    </r>
    <r>
      <rPr>
        <sz val="10"/>
        <color theme="0"/>
        <rFont val="MS Sans Serif"/>
        <family val="2"/>
      </rPr>
      <t>Únicamente se podrá modificar las fórmulas de los saldos finales de las cuentas 8110 a la 8270. Así como, la 3210 en el caso de fusión, escisión, extinción de organismos públicos ó por movimientos extraordinarios.</t>
    </r>
  </si>
  <si>
    <t xml:space="preserve">Derechos sobre Bienes en Régimen de Arrendamiento Financiero                                                                                                                                                                                                   </t>
  </si>
  <si>
    <t>Intereses Cobrados por Adelantado a Largo Plazo</t>
  </si>
  <si>
    <t xml:space="preserve">Intereses Cobrados por Adelantado a Largo Plazo                                                                                                                                                                                                       </t>
  </si>
  <si>
    <t>Impuestos sobre los Ingresos</t>
  </si>
  <si>
    <t>Impuestos no Comprendidos en la Ley de Ingresos Vigente, Causados en Ejercicios Fiscales Anteriores Pendientes de Liquidación o Pago</t>
  </si>
  <si>
    <t xml:space="preserve">Impuestos sobre los Ingresos                                                                                                                                                                                  </t>
  </si>
  <si>
    <t xml:space="preserve">Ajuste 4111.- Impuestos sobre los Ingresos                                                                                                                                                                                             </t>
  </si>
  <si>
    <t xml:space="preserve">Ajuste 4118.- Impuestos no Comprendidos en la Ley de Ingresos Vigente, Causados en Ejercicios Fiscales Anteriores Pendientes de Liquidación o Pago                                                                                                                                                                                                                                            </t>
  </si>
  <si>
    <t xml:space="preserve">Ingresos por Venta de Bienes y Prestación de Servicios de Instituciones Públicas de Seguridad Social                                                                                                                                                                      </t>
  </si>
  <si>
    <t xml:space="preserve">Ingresos por Venta de Bienes y Prestación de Servicios de Instituciones Públicas de Seguridad Social                                                                                                                                                                                  </t>
  </si>
  <si>
    <t xml:space="preserve">Ajuste 4171.- Ingresos por Venta de Bienes y Prestación de Servicios de Instituciones Públicas de Seguridad Social                                                                                                                                                                                          </t>
  </si>
  <si>
    <t>Ingresos por Venta de Bienes y Prestación de Servicios de Empresas Productivas del Estado</t>
  </si>
  <si>
    <t xml:space="preserve">Ajuste 4172.- Ingresos por Venta de Bienes y Prestación de Servicios de Empresas Productivas del Estado                                                                                                                                                                  </t>
  </si>
  <si>
    <t>Ingresos por Venta de Bienes y Prestación de Servicios de Entidades Paraestatales y Fideicomisos No Empresariales y No Financieros</t>
  </si>
  <si>
    <t xml:space="preserve">Ajuste 4173.- Ingresos por Venta de Bienes y Prestación de Servicios de Entidades Paraestatales y Fideicomisos No Empresariales y No Financieros                                                                                                                                                                       </t>
  </si>
  <si>
    <t>Ingresos por Venta de Bienes y Prestación de Servicios de Entidades Paraestatales Empresariales No Financieras con Participación Estatal Mayoritaria</t>
  </si>
  <si>
    <t xml:space="preserve">Ajuste 4174.- Ingresos por Venta de Bienes y Prestación de Servicios de Entidades Paraestatales Empresariales No Financieras con Participación Estatal Mayoritaria                                                                                                                                                  </t>
  </si>
  <si>
    <t xml:space="preserve">Ingresos por Venta de Bienes y Prestación de Servicios de Entidades Paraestatales Empresariales No Financieras con Participación Estatal Mayoritaria                                                                                                                                                        </t>
  </si>
  <si>
    <t xml:space="preserve">Ingresos por Venta de Bienes y Prestación de Servicios de Entidades Paraestatales y Fideicomisos No Empresariales y No Financieros                                                                                                                                                             </t>
  </si>
  <si>
    <t xml:space="preserve">Ingresos por Venta de Bienes y Prestación de Servicios de Empresas Productivas del Estado                                                                                                                                                  </t>
  </si>
  <si>
    <t>Ingresos por Venta de Bienes y Prestación de Servicios de los Poderes Legislativo y Judicial, y de los Poderes Autónomos</t>
  </si>
  <si>
    <t xml:space="preserve">Ingresos por Venta de Bienes y Prestación de Servicios de los Poderes Legislativo y Judicial, y de los Poderes Autónomos                                                                                                                                                   </t>
  </si>
  <si>
    <t xml:space="preserve">Ajuste 4178.- Ingresos por Venta de Bienes y Prestación de Servicios de los Poderes Legislativo y Judicial, y de los Poderes Autónomos                                                                                                                                          </t>
  </si>
  <si>
    <t>Fondos Distintos de Aportaciones</t>
  </si>
  <si>
    <t xml:space="preserve">Fondos Distintos de Aportaciones                                                                                                                                                                                                                                            </t>
  </si>
  <si>
    <t xml:space="preserve">Ajuste 4215.- Fondos Distintos de Aportaciones                                                                                                                                                                                                                                                 </t>
  </si>
  <si>
    <t>Intereses Ganados de Títulos, Valores y demás Instrumentos Financieros</t>
  </si>
  <si>
    <t xml:space="preserve">Ajuste 4311.- Intereses Ganados de Títulos, Valores y demás Instrumentos Financieros                                                                                                                                                                                                    </t>
  </si>
  <si>
    <t xml:space="preserve">Intereses Ganados de Títulos, Valores y demás Instrumentos Financieros                                                                                                                                                                                        </t>
  </si>
  <si>
    <t xml:space="preserve">Productos                                                                                                                                                                                                    </t>
  </si>
  <si>
    <t xml:space="preserve">Ajuste 4151.- Productos                                                                                                                                                    </t>
  </si>
  <si>
    <t xml:space="preserve">Productos no Comprendidos en la Ley de Ingresos Vigente, Causados en Ejercicios Fiscales Anteriores Pendientes de Liquidación o Pago                                                                                                                                             </t>
  </si>
  <si>
    <t xml:space="preserve">Ajuste 4154.- Productos no Comprendidos en la Ley de Ingresos Vigente, Causados en Ejercicios Fiscales Anteriores Pendientes de Liquidación o Pago                                                                                                                                                                                                                                </t>
  </si>
  <si>
    <t xml:space="preserve">Productos no Comprendidos en la Ley de Ingresos Vigente, Causados en Ejercicios Fiscales Anteriores Pendientes de Liquidación o Pago                                                                                                                                                                                                              </t>
  </si>
  <si>
    <t xml:space="preserve">Aprovechamientos no Comprendidos en la Ley de Ingresos Vigente, Causados en Ejercicios Fiscales Anteriores Pendientes de Liquidación o Pago                                                                                                                                                                   </t>
  </si>
  <si>
    <t xml:space="preserve">Aprovechamientos no Comprendidos en la Ley de Ingresos Vigente, Causados en Ejercicios Fiscales Anteriores Pendientes de Liquidación o Pago                                                                                                                                                                                                                </t>
  </si>
  <si>
    <t xml:space="preserve">Ajuste 4166.- Aprovechamientos no Comprendidos en la Ley de Ingresos Vigente, Causados en Ejercicios Fiscales Anteriores Pendientes de Liquidación o Pago                                                                                                                                                                                                                                              </t>
  </si>
  <si>
    <t xml:space="preserve">Transferencias y Asignaciones                                                                                                                                                                                               </t>
  </si>
  <si>
    <t xml:space="preserve">Transferencias y Asignaciones               </t>
  </si>
  <si>
    <t xml:space="preserve">Ajuste 4221.- Transferencias y Asignaciones                                                                                                                                                                                                                </t>
  </si>
  <si>
    <t xml:space="preserve">Diferencias por Tipo de Cambio a Favor                                                                                                                                                                                 </t>
  </si>
  <si>
    <t xml:space="preserve">Diferencias por Tipo de Cambio a Favor                                                                                                                                                                                                         </t>
  </si>
  <si>
    <t xml:space="preserve">Ajuste 4393.- Diferencias por Tipo de Cambio a Favor                                                                                                                                                                                                                </t>
  </si>
  <si>
    <t>Apoyo Financiero a Ahorradores y Deudores del Sistema Financiero Nacional</t>
  </si>
  <si>
    <t>Ajuste 5452.- Apoyo Financiero a Ahorradores y Deudores del Sistema Financiero Nacional</t>
  </si>
  <si>
    <t>Diferencias por Tipo de Cambio Negativas</t>
  </si>
  <si>
    <t>Ajuste 5594.- Diferencias por Tipo de Cambio Negativas</t>
  </si>
  <si>
    <t xml:space="preserve">Ingresos Cobrados por Adelantado a Corto Plazo           </t>
  </si>
  <si>
    <t xml:space="preserve">Otros Pasivos Diferidos a Corto Plazo                   </t>
  </si>
  <si>
    <t>Nota: Capturar de forma manual las cifras de la columna 2019, el cual debe tomar los datos de la cuenta pública del cierre 2019.</t>
  </si>
  <si>
    <t>Hacienda Pública / Patrimonio Contribuido Neto de 2019</t>
  </si>
  <si>
    <t>Hacienda Pública / Patrimonio Generado Neto de 2019</t>
  </si>
  <si>
    <t>Exceso o Insuficiencia en la Actualización de la Hacienda Pública / Patrimonio Neto de 2019</t>
  </si>
  <si>
    <t>Cambios en la Hacienda Pública / Patrimonio Contribuido Neto de 2020</t>
  </si>
  <si>
    <t>Variaciones de la Hacienda Pública / Patrimonio Generado Neto de 2020</t>
  </si>
  <si>
    <t>Cambios en el Exceso o Insuficiencia en la Actualización de la Hacienda Pública / Patrimonio Neto de 2020</t>
  </si>
  <si>
    <t>Hacienda Pública / Patrimonio Neto Final de 2020</t>
  </si>
  <si>
    <r>
      <rPr>
        <b/>
        <u/>
        <sz val="11"/>
        <color theme="0"/>
        <rFont val="Arial"/>
        <family val="2"/>
      </rPr>
      <t>Nota:</t>
    </r>
    <r>
      <rPr>
        <b/>
        <sz val="11"/>
        <color theme="0"/>
        <rFont val="Arial"/>
        <family val="2"/>
      </rPr>
      <t xml:space="preserve"> De las columnas de Origen y Aplicación, eliminar únicamente las cifras presentadas en negativo.</t>
    </r>
  </si>
  <si>
    <t>Solo información de cuentas bancarias del ejercicio fiscal 2020.</t>
  </si>
  <si>
    <t>Ingresos del Poder Ejecutivo Federal o Estatal y de los Municipios</t>
  </si>
  <si>
    <t>Ingresos de los Entes Públicos de los Poderes Legislativo y Judicial, de los Órganos Autónomos y del Sector Paraestatal o Paramunicipal, así como de las Empresas Productivas del Estado</t>
  </si>
  <si>
    <t xml:space="preserve">    TOTAL OTROS INSTRUMENTOS DE DEUDA</t>
  </si>
  <si>
    <t>INDICADORES DE POSTURA FISCAL</t>
  </si>
  <si>
    <t>Cuenta Pública de 2020</t>
  </si>
  <si>
    <t>RELACIÓN DE BIENES MUEBLES QUE COMPONEN SU PATRIMONIO</t>
  </si>
  <si>
    <t>RELACIÓN DE BIENES INMUEBLES QUE COMPONEN SU PATRIMONIO</t>
  </si>
  <si>
    <t>RELACIÓN DE BIENES INTANGIBLES QUE COMPONEN SU PATRIMONIO</t>
  </si>
  <si>
    <t>AL 31 DE DICIEMBRE DE 2019 Y AL 31 DE DICIEMBRE DE 2020</t>
  </si>
  <si>
    <t>31 DE DICIEMBRE DE 2020</t>
  </si>
  <si>
    <t>Este estado financiero se presenta a una fecha específica, comparando el trimestre actual contra el cierre del ejercicio anterior, así como de manera anual, en la Cuenta Pública. Ejemplo: Al 31 de diciembre de 2020 y al 31 de diciembre de 2019.</t>
  </si>
  <si>
    <t>2020 (PERIODO ACTUAL):</t>
  </si>
  <si>
    <t>31 DE DICIEMBRE DE 2019 (PERIODO ANTERIOR):</t>
  </si>
  <si>
    <t>SALDO AL 31 DE DICIEMBRE DE 2019</t>
  </si>
  <si>
    <t>SALDO FINAL AL 31 DE DICIEMBRE DE 2019:</t>
  </si>
  <si>
    <t>MONTO PAGADO DE LA INVERSIÓN AL 31 DE DICIEMBRE DE 2020:</t>
  </si>
  <si>
    <t>MONTO DE LA INVERSIÓN ACTUALIZADO AL 31 DE DICIEMBRE DE 2020:</t>
  </si>
  <si>
    <t>SALDO PENDIENTE POR PAGAR DE LA INVERSIÓN AL 31 DE DICIEMBRE DE 2020:</t>
  </si>
  <si>
    <t>Los egresos presupuestarios deben reflejar  el total de la postura fiscal ( incluyen todas las subfuentes )  en la aplicación del remanente se deberá identificar  la aplicación de los remanentes delibre disposicion o etiquetados de acuerdo a lo que refleje el cierre del ejercicio anterior, aplicado en este 2020.</t>
  </si>
  <si>
    <t>IMPORTE AL 31 DE DICIEMBRE DE 2020:</t>
  </si>
  <si>
    <r>
      <rPr>
        <b/>
        <u/>
        <sz val="11"/>
        <color theme="0"/>
        <rFont val="Arial"/>
        <family val="2"/>
      </rPr>
      <t>Nota:</t>
    </r>
    <r>
      <rPr>
        <sz val="11"/>
        <color theme="0"/>
        <rFont val="Arial"/>
        <family val="2"/>
      </rPr>
      <t xml:space="preserve"> Ocultar cuentas (filas) que no afecte movimientos ni saldos, así como, podrá insertar cuentas que afecte saldos y que no aparezcan en el reporte, ya que éste es solo es un ejemplo.                                    También se podrá modificar las fórmulas en las columnas de balance, y/o eliminar el importe en negativo especificamente en la cuenta </t>
    </r>
    <r>
      <rPr>
        <b/>
        <sz val="11"/>
        <color theme="0"/>
        <rFont val="Arial"/>
        <family val="2"/>
      </rPr>
      <t>3210</t>
    </r>
    <r>
      <rPr>
        <sz val="11"/>
        <color theme="0"/>
        <rFont val="Arial"/>
        <family val="2"/>
      </rPr>
      <t xml:space="preserve">, dependiendo del resultado obtenido al periodo que se informa, así también, en las columnas de saldos específicamente en las cuentas </t>
    </r>
    <r>
      <rPr>
        <b/>
        <sz val="11"/>
        <color theme="0"/>
        <rFont val="Arial"/>
        <family val="2"/>
      </rPr>
      <t>8110 a la 8270</t>
    </r>
    <r>
      <rPr>
        <sz val="11"/>
        <color theme="0"/>
        <rFont val="Arial"/>
        <family val="2"/>
      </rPr>
      <t xml:space="preserve"> (cuentas presupuestarias) para elaborar los ajustes de orden.</t>
    </r>
  </si>
  <si>
    <t>EJERCICIO</t>
  </si>
  <si>
    <t>Asimismo, los Organismos Públicos en sus cuentas públicas deben incluir la relación de los bienes que componen su patrimonio, conforme a los formatos electrónicos que apruebe el CONAC.</t>
  </si>
  <si>
    <t>La Secretaría establece la forma y plazos de presentación de la información que generen los Organismos Públicos, en apego a las disposiciones normativas y técnicas que emanen de la Ley General de Contabilidad Gubernamental  y Ley de Disciplina Financiera de las Entidades Federativas y los Municipios, dicha información será consolidada mediante los mecanismos y términos emitidos, a fin de cumplir en tiempo y forma ante el Congreso del Estado, y otras instancias que la requieran, conforme a ordenamientos establecidos.</t>
  </si>
  <si>
    <t>El incumplimiento en la entrega de la información será sancionado de acuerdo a lo establecido en este Código, Ley General de Contabilidad Gubernamental, la Ley de Disciplina Financiera de las Entidades Federativa y los Municipios, la Ley de Fiscalización y Rendición de Cuentas del Estado de Chiapas, Ley de Responsabilidades Administrativas para el Estado de Chiapas y demás leyes aplicables, responsabilizándose directamente a los Organismos Públicos, de las observaciones y sanciones que determine el Órgano de Fiscalización Superior del Congreso del Estado.</t>
  </si>
  <si>
    <t>Los Estados Financieros Contables y Presupuestarios que forman parte del Informe de Avance de Gestión Financiera y Cuenta Pública, deben ser firmados por el titular del Organismo Público y el Jefe de la Unidad de Apoyo Administrativo o su equivalente, pudiendo delegar la facultad de firma, para el caso de los informes mensuales y trimestrales, en cumplimiento a las disposiciones aplicables.</t>
  </si>
  <si>
    <t>La Información Financiera de Cuenta Pública Estatal, deberá ser entregada mediante oficio en el Departamento de Consolidación y Cuenta Pública de la Dirección de Contabilidad Gubernamental, dentro de  los primeros dieciocho días posteriores al trimestre que corresponda,  el Informe de Avance de Gestión Financiera se deberá enviar a más tardar dentro de los primeros diez días del mes de julio del ejercicio en curso. Cuando se trate del cierre del ejercicio inmediato anterior, será entregado dentro de los primeros veinticuatro días del mes de enero del año en curso.</t>
  </si>
  <si>
    <r>
      <t xml:space="preserve"> - Estado de Situación Financiera </t>
    </r>
    <r>
      <rPr>
        <sz val="12"/>
        <rFont val="Segoe UI"/>
        <family val="2"/>
      </rPr>
      <t xml:space="preserve">(Por Rubros)  </t>
    </r>
    <r>
      <rPr>
        <b/>
        <sz val="12"/>
        <rFont val="Segoe UI"/>
        <family val="2"/>
      </rPr>
      <t xml:space="preserve">                            </t>
    </r>
  </si>
  <si>
    <r>
      <t xml:space="preserve"> - Estado de Situación Financiera </t>
    </r>
    <r>
      <rPr>
        <sz val="12"/>
        <rFont val="Segoe UI"/>
        <family val="2"/>
      </rPr>
      <t xml:space="preserve">(Por Cuentas) </t>
    </r>
    <r>
      <rPr>
        <b/>
        <sz val="12"/>
        <rFont val="Segoe UI"/>
        <family val="2"/>
      </rPr>
      <t xml:space="preserve">                                       </t>
    </r>
  </si>
  <si>
    <r>
      <t xml:space="preserve"> - Estado de Actividades </t>
    </r>
    <r>
      <rPr>
        <sz val="12"/>
        <rFont val="Segoe UI"/>
        <family val="2"/>
      </rPr>
      <t>(Por Rubros)</t>
    </r>
    <r>
      <rPr>
        <b/>
        <sz val="12"/>
        <rFont val="Segoe UI"/>
        <family val="2"/>
      </rPr>
      <t xml:space="preserve">                                                                                                   </t>
    </r>
  </si>
  <si>
    <r>
      <t xml:space="preserve"> - Estado Analítico del Activo </t>
    </r>
    <r>
      <rPr>
        <sz val="12"/>
        <rFont val="Segoe UI"/>
        <family val="2"/>
      </rPr>
      <t>(Por Rubros)</t>
    </r>
    <r>
      <rPr>
        <b/>
        <sz val="12"/>
        <rFont val="Segoe UI"/>
        <family val="2"/>
      </rPr>
      <t xml:space="preserve">                                                                                   </t>
    </r>
  </si>
  <si>
    <t>MONTO PAGADO DE LA INVERSIÓN AL 31 DE DICIEMBRE DE 2020</t>
  </si>
  <si>
    <t>MONTO PAGADO DE LA INVERSIÓN ACTUALIZADO AL 31 DE DICIEMBRE DE 2020</t>
  </si>
  <si>
    <t>SALDO PENDIENTE POR PAGAR DE LA INVERSIÓN AL 31 DE DICIEMBRE DE 2020</t>
  </si>
  <si>
    <t>INFORMACIÓN QUE EXIGE EL ART. 46 FRAC I , ART. 53 FRACC I DE LA LGCG  y CAPITULO VII de los Estados e Informes Contables, Presupuestarios, Programáticos y de los Indicadores de Postura Fiscal ( MANUAL DE CONTABILIDAD GUBERNAMENTAL)</t>
  </si>
  <si>
    <t>INFORMACIÓN QUE EXIGE EL ART. 46 FRAC. II , ART. 47  Y 53 FRAC II Y IV DE LA LGCG y CAPITULO VII de los Estados e Informes Contables, Presupuestarios, Programáticos y de los Indicadores de Postura Fiscal (MANUAL DE CONTABILIDAD GUBERNAMENTAL)</t>
  </si>
  <si>
    <t>INFORMACION  QUE EXIGE  EL   ART. 46 FRACC IV DE LA LGCG</t>
  </si>
  <si>
    <t>INFORMACION QUE EXIGE EL ART. 69 DE LA LGCG</t>
  </si>
  <si>
    <t>ACUERDO POR EL QUE SE DETERMINA LA NORMA PARA ESTABLECER LA ESTRUCTURA DEL FORMATO DE LA RELACIÓN DE BIENES QUE COMPONEN EL PATRIMONIO DEL ENTE PÚBLICO  (CONAC)</t>
  </si>
  <si>
    <t>INFORMACION COMPLEMENTARIA ART. 46 FRACC. IV y  49 LGCG  Y 482 DEL CÓDIGO DE HACIENDA PARA EL ESTADO DE CHIAPAS</t>
  </si>
  <si>
    <r>
      <t>Para los formatos establecidos en la LGCG , Manual de Contabilidad y Acuerdos establecidos del CONAC y  Ley de Disciplina Financiera (LDF), que no afecte saldos, presentarlos con la leyenda (</t>
    </r>
    <r>
      <rPr>
        <b/>
        <u/>
        <sz val="11"/>
        <color theme="0"/>
        <rFont val="Arial"/>
        <family val="2"/>
      </rPr>
      <t>NO APLICA</t>
    </r>
    <r>
      <rPr>
        <b/>
        <sz val="11"/>
        <color theme="0"/>
        <rFont val="Arial"/>
        <family val="2"/>
      </rPr>
      <t xml:space="preserve">, ó  </t>
    </r>
    <r>
      <rPr>
        <b/>
        <u/>
        <sz val="11"/>
        <color theme="0"/>
        <rFont val="Arial"/>
        <family val="2"/>
      </rPr>
      <t>NO PRESENTA SALDOS A LA FECHA</t>
    </r>
    <r>
      <rPr>
        <b/>
        <sz val="11"/>
        <color theme="0"/>
        <rFont val="Arial"/>
        <family val="2"/>
      </rPr>
      <t xml:space="preserve">, ó </t>
    </r>
    <r>
      <rPr>
        <b/>
        <u/>
        <sz val="11"/>
        <color theme="0"/>
        <rFont val="Arial"/>
        <family val="2"/>
      </rPr>
      <t>NO PRESENTA MOVIMIENTOS A LA FECHA</t>
    </r>
    <r>
      <rPr>
        <b/>
        <sz val="11"/>
        <color theme="0"/>
        <rFont val="Arial"/>
        <family val="2"/>
      </rPr>
      <t>), de acuerdo al formato a presentar.</t>
    </r>
  </si>
  <si>
    <t xml:space="preserve">CONCEPTO </t>
  </si>
  <si>
    <t xml:space="preserve">FUENTES DE FINANCIAMIENTO </t>
  </si>
  <si>
    <t xml:space="preserve">GRAN TOTAL </t>
  </si>
  <si>
    <t>IMPORTE DE AÑOS ANTERIORES</t>
  </si>
  <si>
    <t>SALDO TOTAL</t>
  </si>
  <si>
    <t>RECURSOS ETIQUETADOS</t>
  </si>
  <si>
    <t>IA01</t>
  </si>
  <si>
    <t>584A</t>
  </si>
  <si>
    <t>7Y11</t>
  </si>
  <si>
    <t>7Y12</t>
  </si>
  <si>
    <t>7Z11</t>
  </si>
  <si>
    <t>*Nota: Los saldos que presentan las columnas deben ser los  de origen  y aplicados  provenientes de fuente de financiamientos en el 2020</t>
  </si>
  <si>
    <t>Los saldos de recursos de ejercicios anteriores se pondran al final para efectos de integrar el saldo total de la cuenta</t>
  </si>
  <si>
    <t>RECURSOS LIBRE DISPOSICIÓN</t>
  </si>
  <si>
    <t>Valores y Bienes en Garantia a Corto Plazo</t>
  </si>
  <si>
    <t>Contratistas por Obras Públicas por Pagar a Largo Plazo</t>
  </si>
  <si>
    <t>Valores y Bienes en Garantía a Largo Plazo</t>
  </si>
  <si>
    <t>LIBRE DISPOSICION</t>
  </si>
  <si>
    <t>RECURSOS DE LIBRE DISPOSICIÓN</t>
  </si>
  <si>
    <t>Desglose de Activos de libre disposición (no etiquetado) y Etiquetado (recursos federales)</t>
  </si>
  <si>
    <t>Desglose de Pasivos de libre disposición (no etiquetado) y Etiquetado (recursos federales)</t>
  </si>
  <si>
    <t>(clasificacion de los saldos de las cuentas del ejercicio de cada fuente de financiamiento)</t>
  </si>
  <si>
    <t>DESGLOSE DE ACTIVO DE LIBRE DISPOSICIÓN Y  ETIQUETADOS</t>
  </si>
  <si>
    <t>DESGLOSE DE PASIVO DE LIBRE DISPOSICIÓN Y  ETIQUETADOS</t>
  </si>
  <si>
    <t>INTEGRACIÓN DE CUENTAS DE ACTIVO DE LIBRE DISPOSICIÓN Y ETIQUETADOS POR FUENTE DE FINANCIAMIENTO</t>
  </si>
  <si>
    <t>INTEGRACIÓN DE CUENTAS DE PASIVO DE LIBRE DISPOSICIÓN Y ETIQUETADOS POR FUENTE DE FINANCIAMIENTO</t>
  </si>
  <si>
    <t xml:space="preserve">Integracion de cuentas de Activos de libre disposición y etiquetados por fuente de financiamiento </t>
  </si>
  <si>
    <t xml:space="preserve">Integracion de cuentas de Pasivos de libre disposición y etiquetados por fuente de financiamiento </t>
  </si>
  <si>
    <t xml:space="preserve"> - Desglose de Activo de Libre Disposición y Etiquetado</t>
  </si>
  <si>
    <t xml:space="preserve"> - Desglose de Pasivo de Libre Disposición y Etiquetado</t>
  </si>
  <si>
    <t xml:space="preserve"> - Integración de cuentas de Pasivo de Libre Disposición y Etiquetado por F.F.</t>
  </si>
  <si>
    <t xml:space="preserve"> - Integración de cuentas de Activo de Libre Disposición y Etiquetado por F.F.</t>
  </si>
  <si>
    <t xml:space="preserve">FORMATOS COMPLEMENTARIOS </t>
  </si>
  <si>
    <t xml:space="preserve"> - Integración de Ingresos, Beneficios, Gastos y Pérdidas                                            [ y anexar justificaciones (texto libre)]</t>
  </si>
  <si>
    <r>
      <t xml:space="preserve"> - Relación de Bienes que Componen su Patrimonio ([Muebles, Inmuebles e Intangibles] </t>
    </r>
    <r>
      <rPr>
        <b/>
        <sz val="12"/>
        <color rgb="FF0070C0"/>
        <rFont val="Segoe UI"/>
        <family val="2"/>
      </rPr>
      <t>presentar un solo archivo con 3 pestañas</t>
    </r>
    <r>
      <rPr>
        <b/>
        <sz val="12"/>
        <rFont val="Segoe UI"/>
        <family val="2"/>
      </rPr>
      <t>)</t>
    </r>
  </si>
  <si>
    <t>FORMATOS COMPLEMENTARIOS</t>
  </si>
  <si>
    <t xml:space="preserve">Para el Poder Ejecutivo se presentará únicamente el formato global , en el caso de los Poderes Legislativo, Judicial, Autónomos y las Entidades Paraestatales, se presentará los 3 tipos  de reportes que emite el SIAHE (global, con recursos del ejercicio y con recursos de años anteriores).
</t>
  </si>
  <si>
    <t>Nota: Los nombres  y la numeración de los archivos a presentar en el CD, que contendrá cada carpeta, son los que a continuación se describen:</t>
  </si>
  <si>
    <t>23)</t>
  </si>
  <si>
    <r>
      <rPr>
        <b/>
        <sz val="11"/>
        <rFont val="Arial"/>
        <family val="2"/>
      </rPr>
      <t>Nota: La carpeta ESTADOS Y REPORTES CONAC contendrá 23 archivos:</t>
    </r>
    <r>
      <rPr>
        <b/>
        <sz val="11"/>
        <color rgb="FFFF0000"/>
        <rFont val="Arial"/>
        <family val="2"/>
      </rPr>
      <t xml:space="preserve"> </t>
    </r>
    <r>
      <rPr>
        <b/>
        <u/>
        <sz val="11"/>
        <color rgb="FFFF0000"/>
        <rFont val="Arial"/>
        <family val="2"/>
      </rPr>
      <t>19 archivos en PDF, 1 archivo en WORD y 3 archivos en EXCEL)</t>
    </r>
  </si>
  <si>
    <r>
      <t xml:space="preserve">Presentar archivos escaneados (de forma individual) y en formato PDF ( </t>
    </r>
    <r>
      <rPr>
        <b/>
        <i/>
        <sz val="14"/>
        <color theme="0"/>
        <rFont val="Arial"/>
        <family val="2"/>
      </rPr>
      <t>1 al 19 )</t>
    </r>
    <r>
      <rPr>
        <b/>
        <i/>
        <sz val="12"/>
        <color theme="0"/>
        <rFont val="Arial"/>
        <family val="2"/>
      </rPr>
      <t>, la información debe estar en forma vertical, cerciorarse que estén legibles, y con las firmas y antefirmas correspondientes.</t>
    </r>
  </si>
  <si>
    <r>
      <t xml:space="preserve">Presentar archivos en word ( </t>
    </r>
    <r>
      <rPr>
        <b/>
        <i/>
        <sz val="14"/>
        <color theme="0"/>
        <rFont val="Arial"/>
        <family val="2"/>
      </rPr>
      <t xml:space="preserve">21 </t>
    </r>
    <r>
      <rPr>
        <b/>
        <i/>
        <sz val="12"/>
        <color theme="0"/>
        <rFont val="Arial"/>
        <family val="2"/>
      </rPr>
      <t xml:space="preserve">) y excel ( </t>
    </r>
    <r>
      <rPr>
        <b/>
        <i/>
        <sz val="14"/>
        <color theme="0"/>
        <rFont val="Arial"/>
        <family val="2"/>
      </rPr>
      <t xml:space="preserve">20, 22 y 23 </t>
    </r>
    <r>
      <rPr>
        <b/>
        <i/>
        <sz val="12"/>
        <color theme="0"/>
        <rFont val="Arial"/>
        <family val="2"/>
      </rPr>
      <t>)</t>
    </r>
  </si>
  <si>
    <r>
      <t xml:space="preserve"> - Estado de Variación en la Hacienda Pública  </t>
    </r>
    <r>
      <rPr>
        <sz val="12"/>
        <rFont val="Segoe UI"/>
        <family val="2"/>
      </rPr>
      <t>(Por Rubros)</t>
    </r>
    <r>
      <rPr>
        <b/>
        <sz val="12"/>
        <rFont val="Segoe UI"/>
        <family val="2"/>
      </rPr>
      <t xml:space="preserve">                                                                   </t>
    </r>
  </si>
  <si>
    <r>
      <t xml:space="preserve"> - Estado de Cambios en la Situación Financiera  </t>
    </r>
    <r>
      <rPr>
        <sz val="12"/>
        <rFont val="Segoe UI"/>
        <family val="2"/>
      </rPr>
      <t>(Por Rubros)</t>
    </r>
    <r>
      <rPr>
        <b/>
        <sz val="12"/>
        <rFont val="Segoe UI"/>
        <family val="2"/>
      </rPr>
      <t xml:space="preserve">                                                           </t>
    </r>
  </si>
  <si>
    <r>
      <t xml:space="preserve"> - Estado de Flujos de Efectivo  </t>
    </r>
    <r>
      <rPr>
        <sz val="12"/>
        <rFont val="Segoe UI"/>
        <family val="2"/>
      </rPr>
      <t>(Por Rubros)</t>
    </r>
    <r>
      <rPr>
        <b/>
        <sz val="12"/>
        <rFont val="Segoe UI"/>
        <family val="2"/>
      </rPr>
      <t xml:space="preserve">     </t>
    </r>
  </si>
  <si>
    <r>
      <t xml:space="preserve"> - Estado Analítico de la Deuda y Otros Pasivos  </t>
    </r>
    <r>
      <rPr>
        <sz val="12"/>
        <rFont val="Segoe UI"/>
        <family val="2"/>
      </rPr>
      <t>(Por Rubros)</t>
    </r>
    <r>
      <rPr>
        <b/>
        <sz val="12"/>
        <rFont val="Segoe UI"/>
        <family val="2"/>
      </rPr>
      <t xml:space="preserve">                                                                                       </t>
    </r>
  </si>
  <si>
    <t>I.- Portada</t>
  </si>
  <si>
    <r>
      <t xml:space="preserve">II.- Estado de Situación Financiera </t>
    </r>
    <r>
      <rPr>
        <sz val="12"/>
        <color rgb="FF000000"/>
        <rFont val="Segoe UI"/>
        <family val="2"/>
      </rPr>
      <t xml:space="preserve">(Por Rubros) </t>
    </r>
    <r>
      <rPr>
        <b/>
        <sz val="12"/>
        <color rgb="FF000000"/>
        <rFont val="Segoe UI"/>
        <family val="2"/>
      </rPr>
      <t xml:space="preserve">                                       </t>
    </r>
  </si>
  <si>
    <r>
      <t xml:space="preserve">III.- Estado de Situación Financiera </t>
    </r>
    <r>
      <rPr>
        <sz val="12"/>
        <color rgb="FF000000"/>
        <rFont val="Segoe UI"/>
        <family val="2"/>
      </rPr>
      <t xml:space="preserve">(Por Cuentas)       </t>
    </r>
    <r>
      <rPr>
        <b/>
        <sz val="12"/>
        <color rgb="FF000000"/>
        <rFont val="Segoe UI"/>
        <family val="2"/>
      </rPr>
      <t xml:space="preserve">                                 </t>
    </r>
  </si>
  <si>
    <r>
      <t xml:space="preserve">IV.Estado de Actividades  </t>
    </r>
    <r>
      <rPr>
        <sz val="12"/>
        <color rgb="FF000000"/>
        <rFont val="Segoe UI"/>
        <family val="2"/>
      </rPr>
      <t xml:space="preserve">(Rubros)     </t>
    </r>
    <r>
      <rPr>
        <b/>
        <sz val="12"/>
        <color rgb="FF000000"/>
        <rFont val="Segoe UI"/>
        <family val="2"/>
      </rPr>
      <t xml:space="preserve">                                                                                             </t>
    </r>
  </si>
  <si>
    <r>
      <t xml:space="preserve">V.- Estado de Variación en la Hacienda Pública </t>
    </r>
    <r>
      <rPr>
        <sz val="12"/>
        <color rgb="FF000000"/>
        <rFont val="Segoe UI"/>
        <family val="2"/>
      </rPr>
      <t>(Rubros)</t>
    </r>
    <r>
      <rPr>
        <b/>
        <sz val="12"/>
        <color rgb="FF000000"/>
        <rFont val="Segoe UI"/>
        <family val="2"/>
      </rPr>
      <t xml:space="preserve">                                                                             </t>
    </r>
  </si>
  <si>
    <r>
      <t xml:space="preserve">VI.- Estado de Cambios en la Situación Financiera </t>
    </r>
    <r>
      <rPr>
        <sz val="12"/>
        <rFont val="Segoe UI"/>
        <family val="2"/>
      </rPr>
      <t>(Rubros)</t>
    </r>
    <r>
      <rPr>
        <b/>
        <sz val="12"/>
        <rFont val="Segoe UI"/>
        <family val="2"/>
      </rPr>
      <t xml:space="preserve">                                                                    </t>
    </r>
  </si>
  <si>
    <r>
      <t xml:space="preserve">VII.- Estado de Flujos de Efectivo </t>
    </r>
    <r>
      <rPr>
        <sz val="12"/>
        <color rgb="FF000000"/>
        <rFont val="Segoe UI"/>
        <family val="2"/>
      </rPr>
      <t>(Rubros)</t>
    </r>
    <r>
      <rPr>
        <b/>
        <sz val="12"/>
        <color rgb="FF000000"/>
        <rFont val="Segoe UI"/>
        <family val="2"/>
      </rPr>
      <t xml:space="preserve">           </t>
    </r>
  </si>
  <si>
    <r>
      <t>VIII.- Estado Analítico del Activo</t>
    </r>
    <r>
      <rPr>
        <sz val="12"/>
        <color rgb="FF000000"/>
        <rFont val="Segoe UI"/>
        <family val="2"/>
      </rPr>
      <t xml:space="preserve"> (Rubros)   </t>
    </r>
    <r>
      <rPr>
        <b/>
        <sz val="12"/>
        <color rgb="FF000000"/>
        <rFont val="Segoe UI"/>
        <family val="2"/>
      </rPr>
      <t xml:space="preserve">                                                                                         </t>
    </r>
  </si>
  <si>
    <r>
      <t xml:space="preserve">XIX.- Estado Analítico de la Deuda y Otros Pasivos </t>
    </r>
    <r>
      <rPr>
        <sz val="12"/>
        <color rgb="FF000000"/>
        <rFont val="Segoe UI"/>
        <family val="2"/>
      </rPr>
      <t>(Rubros)</t>
    </r>
    <r>
      <rPr>
        <b/>
        <sz val="12"/>
        <color rgb="FF000000"/>
        <rFont val="Segoe UI"/>
        <family val="2"/>
      </rPr>
      <t xml:space="preserve">          </t>
    </r>
  </si>
  <si>
    <t xml:space="preserve">X.- Estado Analítico de Ingresos </t>
  </si>
  <si>
    <t>XI.- Estado de Situación Financiera Detallado - LDF1</t>
  </si>
  <si>
    <t xml:space="preserve">XII.- Estado Analítico de Ingresos Detallado - LDF5 </t>
  </si>
  <si>
    <t>El CD contendrá 4 carpetas (FORMATOS CONAC, FORMATOS LDF, ANEXO LDF, y FORMATOS COMPLEMENTARIOS).</t>
  </si>
  <si>
    <t>INFORME SOBRE PASIVOS CONTINGENTES</t>
  </si>
  <si>
    <t>De conformidad a las Principales Reglas de Registro y Valoración del Patrimonio (Elementos Generales), emitidas por el Consejo Nacional de Armonización Contable, publicadas en el capítulo reformado en el Diario Oficial de la Federación el 06 de octubre del 2014, los Pasivos Contingentes consideran:</t>
  </si>
  <si>
    <t>a)</t>
  </si>
  <si>
    <t>Obligaciones surgidas a raíz de sucesos pasados, cuya existencia ha de ser confirmada sólo por la concurrencia, de uno o más eventos inciertos en el futuro que no están enteramente bajo el control del organismo público.</t>
  </si>
  <si>
    <t>b)</t>
  </si>
  <si>
    <t>Una obligación presente a raíz de sucesos pasados, que no se ha reconocido contablemente porque no es viable que el ente público tenga que satisfacerla, o debido a que el importe de la obligación no puede ser cuantificado con la suficiente confiabilidad.</t>
  </si>
  <si>
    <t>Al respecto, se informa que éste Organismo Público a esta fecha NO cuenta con Pasivos Contingentes significativos pendientes de pago, ya que estos se reconocen y se liquidan en el transcurso del ejercicio, en la vigencia del presupuesto.</t>
  </si>
  <si>
    <r>
      <t xml:space="preserve">FORMATOS DE LA LEY DE DISCIPLINA FINANCIERA (LDF Arts. 4,6,7. 25, 31, 33 y 58)                                                                                            </t>
    </r>
    <r>
      <rPr>
        <b/>
        <sz val="10.5"/>
        <color theme="0"/>
        <rFont val="Century Gothic"/>
        <family val="2"/>
      </rPr>
      <t>C</t>
    </r>
    <r>
      <rPr>
        <b/>
        <sz val="11"/>
        <color theme="0"/>
        <rFont val="Century Gothic"/>
        <family val="2"/>
      </rPr>
      <t>RITERIOS LEY DE DISCIPLINA FINANCIERA DE LAS ENTIDADES FEDERATIVAS  Y LOS MUNICPIOS (DOF 27/09/18)</t>
    </r>
  </si>
  <si>
    <t>Anual de acuerdo a la Cuenta Pública.</t>
  </si>
  <si>
    <r>
      <rPr>
        <b/>
        <sz val="11"/>
        <rFont val="Arial"/>
        <family val="2"/>
      </rPr>
      <t>Nota: La carpeta FORMATOS COMPLEMENTARIOS contendrá:</t>
    </r>
    <r>
      <rPr>
        <b/>
        <sz val="11"/>
        <color rgb="FFFF0000"/>
        <rFont val="Arial"/>
        <family val="2"/>
      </rPr>
      <t xml:space="preserve"> 8</t>
    </r>
    <r>
      <rPr>
        <b/>
        <u/>
        <sz val="11"/>
        <color rgb="FFFF0000"/>
        <rFont val="Arial"/>
        <family val="2"/>
      </rPr>
      <t xml:space="preserve"> archivos en PDF </t>
    </r>
  </si>
  <si>
    <r>
      <t xml:space="preserve">Presentar archivos escaneados (de forma individual) y en formato PDF ( </t>
    </r>
    <r>
      <rPr>
        <b/>
        <i/>
        <sz val="14"/>
        <color theme="0"/>
        <rFont val="Arial"/>
        <family val="2"/>
      </rPr>
      <t>1 al 8</t>
    </r>
    <r>
      <rPr>
        <b/>
        <i/>
        <sz val="12"/>
        <color theme="0"/>
        <rFont val="Arial"/>
        <family val="2"/>
      </rPr>
      <t>), la información debe estar en forma vertical (excepto la hoja de trabajo en forma horizontal), cerciorarse que estén legibles, y con las firmas y antefirmas correspondientes.</t>
    </r>
  </si>
  <si>
    <t>SECRETARIA EJECUTIVA DEL SISTEMA ANTICORRUPCION DEL ESTADO DE CHIAPAS</t>
  </si>
  <si>
    <t>Mtra. Dayanhara Aguilar Ballinas</t>
  </si>
  <si>
    <t>Secretaria Tecnica</t>
  </si>
  <si>
    <t>2.1.1.2.0.380</t>
  </si>
  <si>
    <t>SECRETARIA EJECUTIVA DEL SISTEMA ANTICORRUPCION DEL ESTADO DE CHIAPAS                   PERIODO DEL 1o. DE ENERO AL 31 DE MARZO DEL 2021</t>
  </si>
  <si>
    <t>DEL 1 DE ENERO AL 31 DE MARZO DE 2021</t>
  </si>
  <si>
    <t>DEL: 1o. DE ENERO DE 2021</t>
  </si>
  <si>
    <t>AL 31 MARZO DE 2020</t>
  </si>
  <si>
    <t>SISTEMA CONTABLE 2021</t>
  </si>
  <si>
    <t>C.p. Ana Isabel Ramon Laguna</t>
  </si>
  <si>
    <t>Jefa de la Unidad de Apoyo Administrativo</t>
  </si>
  <si>
    <t>SALDO AL 31 DE MARZO DE 2021</t>
  </si>
  <si>
    <t>IMPORTE AL 31 DE MARZO DE 2021</t>
  </si>
  <si>
    <t>DEL 1 DE ENERO AL 31 DE DICIEMBRE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</si>
</sst>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dd\/mm\/yyyy"/>
    <numFmt numFmtId="165" formatCode="#,##0.00_);\(#,##0.00\)"/>
    <numFmt numFmtId="166" formatCode="#,##0.00_);\-#,##0.00"/>
    <numFmt numFmtId="167" formatCode="_(* #,###,##0.00;_(* \(###,###,##0.00\);_(* &quot;&quot;??_);_(@_)"/>
    <numFmt numFmtId="168" formatCode="#,##0.0000000000"/>
    <numFmt numFmtId="169" formatCode="_-[$€-2]* #,##0.00_-;\-[$€-2]* #,##0.00_-;_-[$€-2]* &quot;-&quot;??_-"/>
    <numFmt numFmtId="170" formatCode="dd/mmm/yyyy"/>
    <numFmt numFmtId="171" formatCode="#\ ###\ ###\ ##0\ ;\(#\ ###\ ###\ ##0\)\ "/>
    <numFmt numFmtId="172" formatCode="_(* #,##0.00_);_(* \(#,##0.00\);_(* &quot;-&quot;??_);_(@_)"/>
  </numFmts>
  <fonts count="133">
    <font>
      <sz val="10"/>
      <color indexed="8"/>
      <name val="MS Sans Serif"/>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9"/>
      <color indexed="8"/>
      <name val="Arial"/>
      <family val="2"/>
    </font>
    <font>
      <b/>
      <sz val="11.1"/>
      <color indexed="8"/>
      <name val="Calibri"/>
      <family val="2"/>
    </font>
    <font>
      <sz val="6.95"/>
      <color indexed="8"/>
      <name val="Arial"/>
      <family val="2"/>
    </font>
    <font>
      <sz val="10"/>
      <color indexed="8"/>
      <name val="Arial"/>
      <family val="2"/>
    </font>
    <font>
      <b/>
      <sz val="10"/>
      <color indexed="8"/>
      <name val="Arial"/>
      <family val="2"/>
    </font>
    <font>
      <b/>
      <sz val="25"/>
      <color indexed="8"/>
      <name val="Arial"/>
      <family val="2"/>
    </font>
    <font>
      <b/>
      <sz val="18"/>
      <color indexed="8"/>
      <name val="Arial"/>
      <family val="2"/>
    </font>
    <font>
      <b/>
      <sz val="13"/>
      <color indexed="8"/>
      <name val="Arial"/>
      <family val="2"/>
    </font>
    <font>
      <sz val="18"/>
      <color indexed="8"/>
      <name val="Arial"/>
      <family val="2"/>
    </font>
    <font>
      <b/>
      <sz val="15"/>
      <color indexed="8"/>
      <name val="Arial"/>
      <family val="2"/>
    </font>
    <font>
      <b/>
      <sz val="10"/>
      <name val="Arial"/>
      <family val="2"/>
    </font>
    <font>
      <b/>
      <sz val="10"/>
      <color theme="0"/>
      <name val="Arial"/>
      <family val="2"/>
    </font>
    <font>
      <b/>
      <sz val="25"/>
      <color theme="0"/>
      <name val="Arial"/>
      <family val="2"/>
    </font>
    <font>
      <b/>
      <sz val="12"/>
      <color theme="0"/>
      <name val="Arial"/>
      <family val="2"/>
    </font>
    <font>
      <b/>
      <u/>
      <sz val="10"/>
      <color theme="0"/>
      <name val="Arial"/>
      <family val="2"/>
    </font>
    <font>
      <b/>
      <sz val="11"/>
      <color indexed="8"/>
      <name val="Arial"/>
      <family val="2"/>
    </font>
    <font>
      <sz val="10"/>
      <name val="Arial"/>
      <family val="2"/>
    </font>
    <font>
      <sz val="11"/>
      <name val="Arial"/>
      <family val="2"/>
    </font>
    <font>
      <b/>
      <sz val="11"/>
      <name val="Arial"/>
      <family val="2"/>
    </font>
    <font>
      <sz val="9"/>
      <color indexed="8"/>
      <name val="Arial"/>
      <family val="2"/>
    </font>
    <font>
      <sz val="9"/>
      <name val="Arial"/>
      <family val="2"/>
    </font>
    <font>
      <sz val="7"/>
      <name val="Arial"/>
      <family val="2"/>
    </font>
    <font>
      <sz val="8"/>
      <name val="Arial"/>
      <family val="2"/>
    </font>
    <font>
      <b/>
      <sz val="12"/>
      <color indexed="8"/>
      <name val="Arial"/>
      <family val="2"/>
    </font>
    <font>
      <b/>
      <sz val="10.5"/>
      <color indexed="8"/>
      <name val="Arial"/>
      <family val="2"/>
    </font>
    <font>
      <sz val="10"/>
      <color indexed="8"/>
      <name val="MS Sans Serif"/>
      <family val="2"/>
    </font>
    <font>
      <b/>
      <sz val="10"/>
      <color theme="1"/>
      <name val="Arial"/>
      <family val="2"/>
    </font>
    <font>
      <b/>
      <sz val="14"/>
      <color theme="0"/>
      <name val="Arial"/>
      <family val="2"/>
    </font>
    <font>
      <b/>
      <sz val="12"/>
      <name val="Arial"/>
      <family val="2"/>
    </font>
    <font>
      <b/>
      <sz val="10"/>
      <color rgb="FF000000"/>
      <name val="Arial"/>
      <family val="2"/>
    </font>
    <font>
      <sz val="11"/>
      <color indexed="8"/>
      <name val="Arial"/>
      <family val="2"/>
    </font>
    <font>
      <b/>
      <sz val="11"/>
      <color rgb="FF000000"/>
      <name val="Arial"/>
      <family val="2"/>
    </font>
    <font>
      <sz val="10"/>
      <color rgb="FF000000"/>
      <name val="Arial"/>
      <family val="2"/>
    </font>
    <font>
      <sz val="12"/>
      <color indexed="8"/>
      <name val="Arial"/>
      <family val="2"/>
    </font>
    <font>
      <b/>
      <sz val="11"/>
      <color theme="1"/>
      <name val="Calibri"/>
      <family val="2"/>
      <scheme val="minor"/>
    </font>
    <font>
      <b/>
      <sz val="10"/>
      <color rgb="FFFFFFFF"/>
      <name val="Arial"/>
      <family val="2"/>
    </font>
    <font>
      <b/>
      <sz val="13"/>
      <color rgb="FFFFFFFF"/>
      <name val="Arial"/>
      <family val="2"/>
    </font>
    <font>
      <b/>
      <sz val="15"/>
      <color rgb="FFFFFFFF"/>
      <name val="Arial"/>
      <family val="2"/>
    </font>
    <font>
      <b/>
      <u/>
      <sz val="15"/>
      <color theme="0"/>
      <name val="Arial"/>
      <family val="2"/>
    </font>
    <font>
      <sz val="10"/>
      <color theme="0"/>
      <name val="Arial"/>
      <family val="2"/>
    </font>
    <font>
      <sz val="10"/>
      <color rgb="FFFFFFFF"/>
      <name val="Arial"/>
      <family val="2"/>
    </font>
    <font>
      <b/>
      <i/>
      <sz val="14"/>
      <name val="Arial"/>
      <family val="2"/>
    </font>
    <font>
      <b/>
      <sz val="11"/>
      <color rgb="FFFF0000"/>
      <name val="Arial"/>
      <family val="2"/>
    </font>
    <font>
      <sz val="11"/>
      <color theme="1"/>
      <name val="Arial"/>
      <family val="2"/>
    </font>
    <font>
      <b/>
      <sz val="12"/>
      <color rgb="FFFF0000"/>
      <name val="Arial"/>
      <family val="2"/>
    </font>
    <font>
      <b/>
      <u/>
      <sz val="11"/>
      <color rgb="FFFF0000"/>
      <name val="Arial"/>
      <family val="2"/>
    </font>
    <font>
      <b/>
      <sz val="11"/>
      <color theme="5" tint="-0.249977111117893"/>
      <name val="Arial"/>
      <family val="2"/>
    </font>
    <font>
      <b/>
      <u/>
      <sz val="11"/>
      <color theme="0"/>
      <name val="Arial"/>
      <family val="2"/>
    </font>
    <font>
      <b/>
      <sz val="11"/>
      <color theme="0"/>
      <name val="Arial"/>
      <family val="2"/>
    </font>
    <font>
      <sz val="11"/>
      <color theme="0"/>
      <name val="Arial"/>
      <family val="2"/>
    </font>
    <font>
      <b/>
      <i/>
      <sz val="8"/>
      <name val="Arial"/>
      <family val="2"/>
    </font>
    <font>
      <b/>
      <sz val="15"/>
      <color rgb="FFFF0000"/>
      <name val="Arial"/>
      <family val="2"/>
    </font>
    <font>
      <sz val="8"/>
      <color indexed="8"/>
      <name val="Arial"/>
      <family val="2"/>
    </font>
    <font>
      <sz val="8"/>
      <color indexed="8"/>
      <name val="MS Sans Serif"/>
      <family val="2"/>
    </font>
    <font>
      <b/>
      <sz val="11"/>
      <color theme="1"/>
      <name val="Arial"/>
      <family val="2"/>
    </font>
    <font>
      <b/>
      <i/>
      <sz val="12"/>
      <name val="Arial"/>
      <family val="2"/>
    </font>
    <font>
      <sz val="11"/>
      <color indexed="8"/>
      <name val="Wingdings"/>
      <charset val="2"/>
    </font>
    <font>
      <b/>
      <i/>
      <sz val="12"/>
      <name val="Wingdings"/>
      <charset val="2"/>
    </font>
    <font>
      <b/>
      <sz val="13.5"/>
      <color theme="0"/>
      <name val="Arial"/>
      <family val="2"/>
    </font>
    <font>
      <b/>
      <sz val="10"/>
      <color rgb="FFFF0000"/>
      <name val="Arial"/>
      <family val="2"/>
    </font>
    <font>
      <sz val="10"/>
      <color rgb="FFFF0000"/>
      <name val="Arial"/>
      <family val="2"/>
    </font>
    <font>
      <sz val="9"/>
      <color rgb="FFFF0000"/>
      <name val="Arial"/>
      <family val="2"/>
    </font>
    <font>
      <b/>
      <i/>
      <sz val="12"/>
      <color theme="0"/>
      <name val="Wingdings"/>
      <charset val="2"/>
    </font>
    <font>
      <b/>
      <sz val="13"/>
      <color theme="0"/>
      <name val="Arial"/>
      <family val="2"/>
    </font>
    <font>
      <sz val="11.5"/>
      <color theme="0"/>
      <name val="Arial"/>
      <family val="2"/>
    </font>
    <font>
      <sz val="10"/>
      <color theme="1"/>
      <name val="Calibri"/>
      <family val="2"/>
      <scheme val="minor"/>
    </font>
    <font>
      <b/>
      <i/>
      <sz val="14"/>
      <color theme="0"/>
      <name val="Arial"/>
      <family val="2"/>
    </font>
    <font>
      <b/>
      <i/>
      <sz val="12"/>
      <color theme="0"/>
      <name val="Arial"/>
      <family val="2"/>
    </font>
    <font>
      <b/>
      <i/>
      <sz val="14"/>
      <color theme="0"/>
      <name val="Wingdings"/>
      <charset val="2"/>
    </font>
    <font>
      <b/>
      <sz val="15"/>
      <color theme="0"/>
      <name val="Arial"/>
      <family val="2"/>
    </font>
    <font>
      <b/>
      <sz val="7.9"/>
      <color theme="0"/>
      <name val="Arial"/>
      <family val="2"/>
    </font>
    <font>
      <b/>
      <sz val="8"/>
      <color theme="0"/>
      <name val="Arial"/>
      <family val="2"/>
    </font>
    <font>
      <sz val="10"/>
      <color indexed="8"/>
      <name val="Segoe UI"/>
      <family val="2"/>
    </font>
    <font>
      <b/>
      <sz val="10"/>
      <color indexed="8"/>
      <name val="Century Gothic"/>
      <family val="2"/>
    </font>
    <font>
      <b/>
      <sz val="11"/>
      <color indexed="8"/>
      <name val="Century Gothic"/>
      <family val="2"/>
    </font>
    <font>
      <b/>
      <sz val="12"/>
      <color theme="0"/>
      <name val="Century Gothic"/>
      <family val="2"/>
    </font>
    <font>
      <sz val="11"/>
      <color indexed="8"/>
      <name val="Segoe UI"/>
      <family val="2"/>
    </font>
    <font>
      <b/>
      <sz val="11"/>
      <color indexed="8"/>
      <name val="Segoe UI"/>
      <family val="2"/>
    </font>
    <font>
      <b/>
      <sz val="11"/>
      <color rgb="FFFFFFFF"/>
      <name val="Arial"/>
      <family val="2"/>
    </font>
    <font>
      <b/>
      <sz val="12"/>
      <name val="Segoe UI"/>
      <family val="2"/>
    </font>
    <font>
      <b/>
      <sz val="12"/>
      <color indexed="8"/>
      <name val="Segoe UI"/>
      <family val="2"/>
    </font>
    <font>
      <b/>
      <sz val="12"/>
      <color theme="1"/>
      <name val="Segoe UI"/>
      <family val="2"/>
    </font>
    <font>
      <sz val="11"/>
      <name val="Wingdings"/>
      <charset val="2"/>
    </font>
    <font>
      <b/>
      <sz val="11"/>
      <name val="Segoe UI"/>
      <family val="2"/>
    </font>
    <font>
      <b/>
      <i/>
      <sz val="12"/>
      <name val="Segoe UI"/>
      <family val="2"/>
    </font>
    <font>
      <b/>
      <i/>
      <sz val="11"/>
      <name val="Segoe UI"/>
      <family val="2"/>
    </font>
    <font>
      <sz val="12"/>
      <color theme="1"/>
      <name val="Arial"/>
      <family val="2"/>
    </font>
    <font>
      <b/>
      <sz val="12"/>
      <color rgb="FF000000"/>
      <name val="Segoe UI"/>
      <family val="2"/>
    </font>
    <font>
      <b/>
      <sz val="13"/>
      <color indexed="8"/>
      <name val="Segoe UI"/>
      <family val="2"/>
    </font>
    <font>
      <b/>
      <sz val="15"/>
      <color indexed="8"/>
      <name val="Segoe UI"/>
      <family val="2"/>
    </font>
    <font>
      <b/>
      <sz val="25"/>
      <color indexed="8"/>
      <name val="Segoe UI"/>
      <family val="2"/>
    </font>
    <font>
      <b/>
      <sz val="18"/>
      <color indexed="8"/>
      <name val="Segoe UI"/>
      <family val="2"/>
    </font>
    <font>
      <sz val="18"/>
      <color indexed="8"/>
      <name val="Segoe UI"/>
      <family val="2"/>
    </font>
    <font>
      <sz val="10"/>
      <color theme="0"/>
      <name val="MS Sans Serif"/>
      <family val="2"/>
    </font>
    <font>
      <b/>
      <sz val="10"/>
      <color theme="0"/>
      <name val="MS Sans Serif"/>
      <family val="2"/>
    </font>
    <font>
      <sz val="9"/>
      <color rgb="FF000000"/>
      <name val="Arial"/>
      <family val="2"/>
    </font>
    <font>
      <b/>
      <sz val="10"/>
      <name val="Arial Unicode MS"/>
      <family val="2"/>
    </font>
    <font>
      <b/>
      <sz val="11"/>
      <name val="Arial Unicode MS"/>
      <family val="2"/>
    </font>
    <font>
      <sz val="11"/>
      <color indexed="8"/>
      <name val="Arial Unicode MS"/>
      <family val="2"/>
    </font>
    <font>
      <sz val="11"/>
      <name val="Arial Unicode MS"/>
      <family val="2"/>
    </font>
    <font>
      <b/>
      <shadow/>
      <sz val="15"/>
      <color theme="0" tint="-0.249977111117893"/>
      <name val="Arial"/>
      <family val="2"/>
    </font>
    <font>
      <b/>
      <sz val="11"/>
      <color indexed="8"/>
      <name val="Arial Unicode MS"/>
      <family val="2"/>
    </font>
    <font>
      <b/>
      <sz val="11"/>
      <color rgb="FF000000"/>
      <name val="Arial Unicode MS"/>
      <family val="2"/>
    </font>
    <font>
      <sz val="12"/>
      <name val="Segoe UI"/>
      <family val="2"/>
    </font>
    <font>
      <sz val="12"/>
      <color rgb="FF000000"/>
      <name val="Segoe UI"/>
      <family val="2"/>
    </font>
    <font>
      <b/>
      <sz val="11"/>
      <color theme="0"/>
      <name val="Calibri"/>
      <family val="2"/>
      <scheme val="minor"/>
    </font>
    <font>
      <b/>
      <sz val="8"/>
      <color indexed="8"/>
      <name val="Arial"/>
      <family val="2"/>
    </font>
    <font>
      <sz val="8"/>
      <color theme="0"/>
      <name val="Arial"/>
      <family val="2"/>
    </font>
    <font>
      <sz val="10"/>
      <name val="Arial"/>
      <family val="2"/>
    </font>
    <font>
      <b/>
      <sz val="12"/>
      <name val="Calibri"/>
      <family val="2"/>
      <scheme val="minor"/>
    </font>
    <font>
      <b/>
      <sz val="14"/>
      <name val="Calibri"/>
      <family val="2"/>
      <scheme val="minor"/>
    </font>
    <font>
      <b/>
      <sz val="11"/>
      <name val="Calibri"/>
      <family val="2"/>
      <scheme val="minor"/>
    </font>
    <font>
      <sz val="11"/>
      <name val="Calibri"/>
      <family val="2"/>
      <scheme val="minor"/>
    </font>
    <font>
      <b/>
      <sz val="13"/>
      <color theme="3"/>
      <name val="Calibri"/>
      <family val="2"/>
      <scheme val="minor"/>
    </font>
    <font>
      <sz val="10"/>
      <color theme="1"/>
      <name val="Arial"/>
      <family val="2"/>
    </font>
    <font>
      <b/>
      <sz val="12"/>
      <color rgb="FF0070C0"/>
      <name val="Segoe UI"/>
      <family val="2"/>
    </font>
    <font>
      <sz val="14"/>
      <name val="Arial"/>
      <family val="2"/>
    </font>
    <font>
      <sz val="14"/>
      <color indexed="8"/>
      <name val="Arial"/>
      <family val="2"/>
    </font>
    <font>
      <sz val="13"/>
      <name val="Calibri"/>
      <family val="2"/>
      <scheme val="minor"/>
    </font>
    <font>
      <b/>
      <sz val="11"/>
      <color theme="0"/>
      <name val="Century Gothic"/>
      <family val="2"/>
    </font>
    <font>
      <b/>
      <sz val="10.5"/>
      <color theme="0"/>
      <name val="Century Gothic"/>
      <family val="2"/>
    </font>
    <font>
      <sz val="11"/>
      <color theme="0"/>
      <name val="Calibri"/>
      <family val="2"/>
      <scheme val="minor"/>
    </font>
    <font>
      <b/>
      <i/>
      <sz val="10"/>
      <color theme="0"/>
      <name val="Calibri"/>
      <family val="2"/>
      <scheme val="minor"/>
    </font>
    <font>
      <b/>
      <sz val="10"/>
      <color theme="0"/>
      <name val="Calibri"/>
      <family val="2"/>
      <scheme val="minor"/>
    </font>
    <font>
      <sz val="16"/>
      <name val="Arial"/>
      <family val="2"/>
    </font>
    <font>
      <sz val="13"/>
      <name val="Arial"/>
      <family val="2"/>
    </font>
  </fonts>
  <fills count="21">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rgb="FFFB8673"/>
        <bgColor indexed="64"/>
      </patternFill>
    </fill>
    <fill>
      <patternFill patternType="solid">
        <fgColor rgb="FFFFC000"/>
        <bgColor indexed="64"/>
      </patternFill>
    </fill>
    <fill>
      <patternFill patternType="solid">
        <fgColor rgb="FF7030A0"/>
        <bgColor indexed="64"/>
      </patternFill>
    </fill>
    <fill>
      <patternFill patternType="solid">
        <fgColor rgb="FFC00000"/>
        <bgColor indexed="64"/>
      </patternFill>
    </fill>
    <fill>
      <patternFill patternType="solid">
        <fgColor rgb="FF92D050"/>
        <bgColor indexed="64"/>
      </patternFill>
    </fill>
    <fill>
      <patternFill patternType="solid">
        <fgColor rgb="FFFFFFFF"/>
        <bgColor indexed="64"/>
      </patternFill>
    </fill>
    <fill>
      <patternFill patternType="solid">
        <fgColor indexed="42"/>
        <bgColor indexed="64"/>
      </patternFill>
    </fill>
    <fill>
      <patternFill patternType="solid">
        <fgColor rgb="FFFF0000"/>
        <bgColor indexed="64"/>
      </patternFill>
    </fill>
    <fill>
      <patternFill patternType="solid">
        <fgColor theme="0" tint="-0.14999847407452621"/>
        <bgColor indexed="64"/>
      </patternFill>
    </fill>
    <fill>
      <patternFill patternType="solid">
        <fgColor theme="1"/>
        <bgColor indexed="64"/>
      </patternFill>
    </fill>
    <fill>
      <patternFill patternType="solid">
        <fgColor rgb="FF0070C0"/>
        <bgColor indexed="64"/>
      </patternFill>
    </fill>
    <fill>
      <patternFill patternType="solid">
        <fgColor theme="1" tint="0.34998626667073579"/>
        <bgColor indexed="64"/>
      </patternFill>
    </fill>
    <fill>
      <patternFill patternType="solid">
        <fgColor theme="1" tint="0.249977111117893"/>
        <bgColor indexed="64"/>
      </patternFill>
    </fill>
    <fill>
      <patternFill patternType="solid">
        <fgColor theme="0" tint="-0.249977111117893"/>
        <bgColor indexed="64"/>
      </patternFill>
    </fill>
    <fill>
      <patternFill patternType="solid">
        <fgColor rgb="FF621132"/>
        <bgColor indexed="64"/>
      </patternFill>
    </fill>
    <fill>
      <patternFill patternType="solid">
        <fgColor rgb="FFB09A5B"/>
        <bgColor indexed="64"/>
      </patternFill>
    </fill>
    <fill>
      <patternFill patternType="solid">
        <fgColor theme="0" tint="-0.499984740745262"/>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8"/>
      </bottom>
      <diagonal/>
    </border>
    <border>
      <left/>
      <right/>
      <top/>
      <bottom style="thin">
        <color indexed="64"/>
      </bottom>
      <diagonal/>
    </border>
    <border>
      <left/>
      <right/>
      <top/>
      <bottom style="double">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8"/>
      </left>
      <right style="thin">
        <color indexed="8"/>
      </right>
      <top style="dotted">
        <color indexed="8"/>
      </top>
      <bottom style="dotted">
        <color indexed="8"/>
      </bottom>
      <diagonal/>
    </border>
    <border>
      <left style="thin">
        <color indexed="64"/>
      </left>
      <right style="thin">
        <color indexed="8"/>
      </right>
      <top style="thin">
        <color indexed="64"/>
      </top>
      <bottom/>
      <diagonal/>
    </border>
    <border>
      <left style="thin">
        <color indexed="8"/>
      </left>
      <right style="thin">
        <color indexed="8"/>
      </right>
      <top style="thin">
        <color indexed="64"/>
      </top>
      <bottom/>
      <diagonal/>
    </border>
    <border>
      <left style="thin">
        <color indexed="8"/>
      </left>
      <right style="thin">
        <color indexed="8"/>
      </right>
      <top style="thin">
        <color indexed="64"/>
      </top>
      <bottom style="dotted">
        <color indexed="8"/>
      </bottom>
      <diagonal/>
    </border>
    <border>
      <left style="thin">
        <color indexed="8"/>
      </left>
      <right style="thin">
        <color indexed="64"/>
      </right>
      <top style="thin">
        <color indexed="64"/>
      </top>
      <bottom style="dotted">
        <color indexed="8"/>
      </bottom>
      <diagonal/>
    </border>
    <border>
      <left style="thin">
        <color indexed="64"/>
      </left>
      <right style="thin">
        <color indexed="8"/>
      </right>
      <top style="dotted">
        <color indexed="8"/>
      </top>
      <bottom style="dotted">
        <color indexed="8"/>
      </bottom>
      <diagonal/>
    </border>
    <border>
      <left style="thin">
        <color indexed="8"/>
      </left>
      <right style="thin">
        <color indexed="64"/>
      </right>
      <top style="dotted">
        <color indexed="8"/>
      </top>
      <bottom style="dotted">
        <color indexed="8"/>
      </bottom>
      <diagonal/>
    </border>
    <border>
      <left style="thin">
        <color indexed="64"/>
      </left>
      <right style="thin">
        <color indexed="8"/>
      </right>
      <top style="dotted">
        <color indexed="8"/>
      </top>
      <bottom style="thin">
        <color indexed="64"/>
      </bottom>
      <diagonal/>
    </border>
    <border>
      <left style="thin">
        <color indexed="8"/>
      </left>
      <right style="thin">
        <color indexed="8"/>
      </right>
      <top style="dotted">
        <color indexed="8"/>
      </top>
      <bottom style="thin">
        <color indexed="64"/>
      </bottom>
      <diagonal/>
    </border>
    <border>
      <left style="thin">
        <color indexed="8"/>
      </left>
      <right style="thin">
        <color indexed="64"/>
      </right>
      <top style="dotted">
        <color indexed="8"/>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style="double">
        <color indexed="64"/>
      </bottom>
      <diagonal/>
    </border>
    <border>
      <left style="double">
        <color indexed="64"/>
      </left>
      <right style="double">
        <color indexed="64"/>
      </right>
      <top style="double">
        <color indexed="64"/>
      </top>
      <bottom style="double">
        <color indexed="64"/>
      </bottom>
      <diagonal/>
    </border>
    <border>
      <left style="medium">
        <color theme="0"/>
      </left>
      <right style="medium">
        <color theme="0"/>
      </right>
      <top style="medium">
        <color theme="0"/>
      </top>
      <bottom style="medium">
        <color theme="0"/>
      </bottom>
      <diagonal/>
    </border>
    <border>
      <left/>
      <right/>
      <top style="medium">
        <color theme="0"/>
      </top>
      <bottom/>
      <diagonal/>
    </border>
    <border>
      <left/>
      <right/>
      <top/>
      <bottom style="thin">
        <color theme="0"/>
      </bottom>
      <diagonal/>
    </border>
    <border>
      <left/>
      <right/>
      <top style="thin">
        <color theme="0"/>
      </top>
      <bottom/>
      <diagonal/>
    </border>
    <border>
      <left/>
      <right/>
      <top style="thin">
        <color theme="0"/>
      </top>
      <bottom style="thin">
        <color theme="0"/>
      </bottom>
      <diagonal/>
    </border>
    <border>
      <left/>
      <right style="thin">
        <color rgb="FF28A652"/>
      </right>
      <top style="thin">
        <color theme="0"/>
      </top>
      <bottom style="thin">
        <color theme="0"/>
      </bottom>
      <diagonal/>
    </border>
    <border>
      <left/>
      <right/>
      <top style="thin">
        <color theme="0"/>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theme="7" tint="0.79998168889431442"/>
      </left>
      <right style="thin">
        <color theme="7" tint="0.79998168889431442"/>
      </right>
      <top style="thin">
        <color theme="7" tint="0.79998168889431442"/>
      </top>
      <bottom style="thin">
        <color theme="7" tint="0.79998168889431442"/>
      </bottom>
      <diagonal/>
    </border>
    <border>
      <left style="thin">
        <color theme="0"/>
      </left>
      <right/>
      <top/>
      <bottom/>
      <diagonal/>
    </border>
    <border>
      <left/>
      <right/>
      <top/>
      <bottom style="thick">
        <color theme="4" tint="0.499984740745262"/>
      </bottom>
      <diagonal/>
    </border>
    <border>
      <left style="thin">
        <color theme="0"/>
      </left>
      <right/>
      <top/>
      <bottom style="thin">
        <color indexed="64"/>
      </bottom>
      <diagonal/>
    </border>
    <border>
      <left style="thin">
        <color theme="0"/>
      </left>
      <right style="thin">
        <color indexed="64"/>
      </right>
      <top/>
      <bottom/>
      <diagonal/>
    </border>
    <border>
      <left style="thin">
        <color theme="0"/>
      </left>
      <right/>
      <top style="thin">
        <color indexed="64"/>
      </top>
      <bottom/>
      <diagonal/>
    </border>
    <border>
      <left style="thin">
        <color theme="0"/>
      </left>
      <right style="thin">
        <color indexed="64"/>
      </right>
      <top style="thin">
        <color indexed="64"/>
      </top>
      <bottom/>
      <diagonal/>
    </border>
    <border>
      <left style="thin">
        <color theme="0"/>
      </left>
      <right style="thin">
        <color indexed="64"/>
      </right>
      <top/>
      <bottom style="thin">
        <color indexed="64"/>
      </bottom>
      <diagonal/>
    </border>
  </borders>
  <cellStyleXfs count="34">
    <xf numFmtId="0" fontId="0" fillId="0" borderId="0"/>
    <xf numFmtId="0" fontId="23" fillId="0" borderId="0"/>
    <xf numFmtId="0" fontId="32" fillId="0" borderId="0"/>
    <xf numFmtId="0" fontId="6" fillId="0" borderId="0"/>
    <xf numFmtId="0" fontId="23" fillId="0" borderId="0"/>
    <xf numFmtId="0" fontId="5" fillId="0" borderId="0"/>
    <xf numFmtId="0" fontId="32" fillId="0" borderId="0"/>
    <xf numFmtId="0" fontId="32" fillId="0" borderId="0"/>
    <xf numFmtId="0" fontId="57" fillId="10" borderId="52">
      <alignment horizontal="center" vertical="center"/>
    </xf>
    <xf numFmtId="0" fontId="57" fillId="10" borderId="52">
      <alignment horizontal="centerContinuous"/>
    </xf>
    <xf numFmtId="169" fontId="23" fillId="0" borderId="0" applyFont="0" applyFill="0" applyBorder="0" applyAlignment="0" applyProtection="0"/>
    <xf numFmtId="0" fontId="23" fillId="0" borderId="0"/>
    <xf numFmtId="0" fontId="32" fillId="0" borderId="0"/>
    <xf numFmtId="0" fontId="5" fillId="0" borderId="0"/>
    <xf numFmtId="0" fontId="5" fillId="0" borderId="0"/>
    <xf numFmtId="0" fontId="23" fillId="0" borderId="0"/>
    <xf numFmtId="0" fontId="4" fillId="0" borderId="0"/>
    <xf numFmtId="0" fontId="4" fillId="0" borderId="0"/>
    <xf numFmtId="0" fontId="72" fillId="0" borderId="0"/>
    <xf numFmtId="43" fontId="72" fillId="0" borderId="0" applyFont="0" applyFill="0" applyBorder="0" applyAlignment="0" applyProtection="0"/>
    <xf numFmtId="0" fontId="32" fillId="0" borderId="0"/>
    <xf numFmtId="0" fontId="3" fillId="0" borderId="0"/>
    <xf numFmtId="0" fontId="3" fillId="0" borderId="0"/>
    <xf numFmtId="0" fontId="3" fillId="0" borderId="0"/>
    <xf numFmtId="0" fontId="3" fillId="0" borderId="0"/>
    <xf numFmtId="0" fontId="3" fillId="0" borderId="0"/>
    <xf numFmtId="0" fontId="2" fillId="0" borderId="0"/>
    <xf numFmtId="43" fontId="2" fillId="0" borderId="0" applyFont="0" applyFill="0" applyBorder="0" applyAlignment="0" applyProtection="0"/>
    <xf numFmtId="0" fontId="115" fillId="0" borderId="0"/>
    <xf numFmtId="43" fontId="23" fillId="0" borderId="0" applyFont="0" applyFill="0" applyBorder="0" applyAlignment="0" applyProtection="0"/>
    <xf numFmtId="0" fontId="120" fillId="0" borderId="64" applyNumberFormat="0" applyFill="0" applyAlignment="0" applyProtection="0"/>
    <xf numFmtId="0" fontId="1" fillId="0" borderId="0"/>
    <xf numFmtId="43" fontId="1" fillId="0" borderId="0" applyFont="0" applyFill="0" applyBorder="0" applyAlignment="0" applyProtection="0"/>
    <xf numFmtId="172" fontId="23" fillId="0" borderId="0" applyFont="0" applyFill="0" applyBorder="0" applyAlignment="0" applyProtection="0"/>
  </cellStyleXfs>
  <cellXfs count="1262">
    <xf numFmtId="0" fontId="0" fillId="0" borderId="0" xfId="0" applyNumberFormat="1" applyFill="1" applyBorder="1" applyAlignment="1" applyProtection="1"/>
    <xf numFmtId="0" fontId="7" fillId="0" borderId="0" xfId="0" applyFont="1" applyAlignment="1">
      <alignment horizontal="center" vertical="center"/>
    </xf>
    <xf numFmtId="0" fontId="10" fillId="0" borderId="0" xfId="0" applyNumberFormat="1" applyFont="1" applyFill="1" applyBorder="1" applyAlignment="1" applyProtection="1"/>
    <xf numFmtId="0" fontId="11" fillId="0" borderId="0" xfId="0" applyNumberFormat="1" applyFont="1" applyFill="1" applyBorder="1" applyAlignment="1" applyProtection="1"/>
    <xf numFmtId="0" fontId="10" fillId="3" borderId="0" xfId="0" applyNumberFormat="1" applyFont="1" applyFill="1" applyBorder="1" applyAlignment="1" applyProtection="1"/>
    <xf numFmtId="0" fontId="12" fillId="3" borderId="0" xfId="0" applyNumberFormat="1" applyFont="1" applyFill="1" applyBorder="1" applyAlignment="1" applyProtection="1">
      <alignment vertical="center" wrapText="1"/>
    </xf>
    <xf numFmtId="0" fontId="12" fillId="3" borderId="0" xfId="0" applyNumberFormat="1" applyFont="1" applyFill="1" applyBorder="1" applyAlignment="1" applyProtection="1">
      <alignment horizontal="center" vertical="center" wrapText="1"/>
    </xf>
    <xf numFmtId="0" fontId="15" fillId="3" borderId="0" xfId="0" applyNumberFormat="1" applyFont="1" applyFill="1" applyBorder="1" applyAlignment="1" applyProtection="1"/>
    <xf numFmtId="0" fontId="13" fillId="3" borderId="0" xfId="0" applyNumberFormat="1" applyFont="1" applyFill="1" applyBorder="1" applyAlignment="1" applyProtection="1">
      <alignment vertical="center" wrapText="1"/>
    </xf>
    <xf numFmtId="0" fontId="10" fillId="3" borderId="5" xfId="0" applyNumberFormat="1" applyFont="1" applyFill="1" applyBorder="1" applyAlignment="1" applyProtection="1"/>
    <xf numFmtId="0" fontId="10" fillId="3" borderId="6" xfId="0" applyNumberFormat="1" applyFont="1" applyFill="1" applyBorder="1" applyAlignment="1" applyProtection="1"/>
    <xf numFmtId="0" fontId="11" fillId="3" borderId="5" xfId="0" applyNumberFormat="1" applyFont="1" applyFill="1" applyBorder="1" applyAlignment="1" applyProtection="1"/>
    <xf numFmtId="0" fontId="10" fillId="3" borderId="8" xfId="0" applyNumberFormat="1" applyFont="1" applyFill="1" applyBorder="1" applyAlignment="1" applyProtection="1"/>
    <xf numFmtId="0" fontId="10" fillId="3" borderId="9" xfId="0" applyNumberFormat="1" applyFont="1" applyFill="1" applyBorder="1" applyAlignment="1" applyProtection="1"/>
    <xf numFmtId="0" fontId="10" fillId="3" borderId="5" xfId="0" applyNumberFormat="1" applyFont="1" applyFill="1" applyBorder="1" applyAlignment="1" applyProtection="1">
      <alignment horizontal="center"/>
    </xf>
    <xf numFmtId="0" fontId="11" fillId="3" borderId="0" xfId="0" applyNumberFormat="1" applyFont="1" applyFill="1" applyBorder="1" applyAlignment="1" applyProtection="1"/>
    <xf numFmtId="0" fontId="10" fillId="3" borderId="7" xfId="0" applyNumberFormat="1" applyFont="1" applyFill="1" applyBorder="1" applyAlignment="1" applyProtection="1">
      <alignment horizontal="center"/>
    </xf>
    <xf numFmtId="167" fontId="10" fillId="0" borderId="0" xfId="0" applyNumberFormat="1" applyFont="1" applyFill="1" applyBorder="1" applyAlignment="1" applyProtection="1"/>
    <xf numFmtId="0" fontId="22" fillId="3" borderId="0" xfId="0" applyNumberFormat="1" applyFont="1" applyFill="1" applyBorder="1" applyAlignment="1" applyProtection="1">
      <alignment horizontal="center"/>
    </xf>
    <xf numFmtId="14" fontId="10" fillId="3" borderId="0" xfId="0" applyNumberFormat="1" applyFont="1" applyFill="1" applyBorder="1" applyAlignment="1" applyProtection="1">
      <alignment horizontal="right"/>
    </xf>
    <xf numFmtId="0" fontId="10" fillId="3" borderId="0" xfId="0" applyNumberFormat="1" applyFont="1" applyFill="1" applyBorder="1" applyAlignment="1" applyProtection="1">
      <alignment horizontal="right"/>
    </xf>
    <xf numFmtId="14" fontId="10" fillId="3" borderId="0" xfId="0" applyNumberFormat="1" applyFont="1" applyFill="1" applyBorder="1" applyAlignment="1" applyProtection="1"/>
    <xf numFmtId="0" fontId="11" fillId="3" borderId="0" xfId="0" applyFont="1" applyFill="1" applyAlignment="1">
      <alignment vertical="center"/>
    </xf>
    <xf numFmtId="167" fontId="11" fillId="3" borderId="13" xfId="0" applyNumberFormat="1" applyFont="1" applyFill="1" applyBorder="1" applyAlignment="1">
      <alignment horizontal="right" vertical="center"/>
    </xf>
    <xf numFmtId="166" fontId="11" fillId="3" borderId="0" xfId="0" applyNumberFormat="1" applyFont="1" applyFill="1" applyBorder="1" applyAlignment="1">
      <alignment horizontal="right" vertical="center"/>
    </xf>
    <xf numFmtId="167" fontId="11" fillId="3" borderId="14" xfId="0" applyNumberFormat="1" applyFont="1" applyFill="1" applyBorder="1" applyAlignment="1">
      <alignment horizontal="right" vertical="center"/>
    </xf>
    <xf numFmtId="167" fontId="11" fillId="3" borderId="0" xfId="0" applyNumberFormat="1" applyFont="1" applyFill="1" applyBorder="1" applyAlignment="1">
      <alignment horizontal="right" vertical="center"/>
    </xf>
    <xf numFmtId="0" fontId="10" fillId="3" borderId="0" xfId="0" applyFont="1" applyFill="1" applyAlignment="1">
      <alignment vertical="center"/>
    </xf>
    <xf numFmtId="167" fontId="10" fillId="3" borderId="0" xfId="0" applyNumberFormat="1" applyFont="1" applyFill="1" applyAlignment="1">
      <alignment horizontal="right" vertical="center"/>
    </xf>
    <xf numFmtId="167" fontId="10" fillId="3" borderId="0" xfId="0" applyNumberFormat="1" applyFont="1" applyFill="1" applyBorder="1" applyAlignment="1" applyProtection="1"/>
    <xf numFmtId="166" fontId="10" fillId="3" borderId="0" xfId="0" applyNumberFormat="1" applyFont="1" applyFill="1" applyAlignment="1">
      <alignment horizontal="right" vertical="center"/>
    </xf>
    <xf numFmtId="167" fontId="10" fillId="3" borderId="0" xfId="0" applyNumberFormat="1" applyFont="1" applyFill="1" applyBorder="1" applyAlignment="1">
      <alignment horizontal="right" vertical="center"/>
    </xf>
    <xf numFmtId="167" fontId="11" fillId="3" borderId="0" xfId="0" applyNumberFormat="1" applyFont="1" applyFill="1" applyBorder="1" applyAlignment="1" applyProtection="1"/>
    <xf numFmtId="167" fontId="11" fillId="3" borderId="14" xfId="0" applyNumberFormat="1" applyFont="1" applyFill="1" applyBorder="1" applyAlignment="1" applyProtection="1"/>
    <xf numFmtId="167" fontId="10" fillId="3" borderId="0" xfId="0" applyNumberFormat="1" applyFont="1" applyFill="1" applyAlignment="1">
      <alignment vertical="center"/>
    </xf>
    <xf numFmtId="167" fontId="10" fillId="3" borderId="0" xfId="0" applyNumberFormat="1" applyFont="1" applyFill="1" applyBorder="1" applyAlignment="1">
      <alignment vertical="center"/>
    </xf>
    <xf numFmtId="167" fontId="11" fillId="3" borderId="15" xfId="0" applyNumberFormat="1" applyFont="1" applyFill="1" applyBorder="1" applyAlignment="1" applyProtection="1"/>
    <xf numFmtId="4" fontId="0" fillId="0" borderId="0" xfId="0" applyNumberFormat="1" applyFill="1" applyBorder="1" applyAlignment="1" applyProtection="1"/>
    <xf numFmtId="168" fontId="0" fillId="0" borderId="0" xfId="0" applyNumberFormat="1" applyFill="1" applyBorder="1" applyAlignment="1" applyProtection="1"/>
    <xf numFmtId="0" fontId="17" fillId="3" borderId="0" xfId="0" applyFont="1" applyFill="1" applyBorder="1" applyAlignment="1">
      <alignment vertical="center"/>
    </xf>
    <xf numFmtId="0" fontId="23" fillId="3" borderId="0" xfId="0" applyNumberFormat="1" applyFont="1" applyFill="1" applyBorder="1" applyAlignment="1" applyProtection="1"/>
    <xf numFmtId="167" fontId="17" fillId="3" borderId="0" xfId="0" applyNumberFormat="1" applyFont="1" applyFill="1" applyBorder="1" applyAlignment="1">
      <alignment horizontal="right" vertical="center"/>
    </xf>
    <xf numFmtId="0" fontId="23" fillId="3" borderId="0" xfId="0" applyFont="1" applyFill="1" applyBorder="1" applyAlignment="1">
      <alignment vertical="center"/>
    </xf>
    <xf numFmtId="167" fontId="23" fillId="3" borderId="0" xfId="0" applyNumberFormat="1" applyFont="1" applyFill="1" applyBorder="1" applyAlignment="1">
      <alignment horizontal="right" vertical="center"/>
    </xf>
    <xf numFmtId="167" fontId="23" fillId="3" borderId="0" xfId="0" applyNumberFormat="1" applyFont="1" applyFill="1" applyBorder="1" applyAlignment="1" applyProtection="1"/>
    <xf numFmtId="166" fontId="23" fillId="3" borderId="0" xfId="0" applyNumberFormat="1" applyFont="1" applyFill="1" applyBorder="1" applyAlignment="1">
      <alignment horizontal="right" vertical="center"/>
    </xf>
    <xf numFmtId="167" fontId="17" fillId="3" borderId="0" xfId="0" applyNumberFormat="1" applyFont="1" applyFill="1" applyBorder="1" applyAlignment="1" applyProtection="1"/>
    <xf numFmtId="167" fontId="23" fillId="3" borderId="0" xfId="0" applyNumberFormat="1" applyFont="1" applyFill="1" applyBorder="1" applyAlignment="1">
      <alignment vertical="center"/>
    </xf>
    <xf numFmtId="167" fontId="17" fillId="3" borderId="14" xfId="0" applyNumberFormat="1" applyFont="1" applyFill="1" applyBorder="1" applyAlignment="1">
      <alignment horizontal="right" vertical="center"/>
    </xf>
    <xf numFmtId="167" fontId="17" fillId="3" borderId="15" xfId="0" applyNumberFormat="1" applyFont="1" applyFill="1" applyBorder="1" applyAlignment="1">
      <alignment horizontal="right" vertical="center"/>
    </xf>
    <xf numFmtId="167" fontId="17" fillId="3" borderId="0" xfId="0" applyNumberFormat="1" applyFont="1" applyFill="1" applyBorder="1" applyAlignment="1">
      <alignment horizontal="left" vertical="center"/>
    </xf>
    <xf numFmtId="0" fontId="11" fillId="3" borderId="0" xfId="0" applyNumberFormat="1" applyFont="1" applyFill="1" applyBorder="1" applyAlignment="1" applyProtection="1">
      <alignment horizontal="left"/>
    </xf>
    <xf numFmtId="0" fontId="22" fillId="3" borderId="0" xfId="0" applyNumberFormat="1" applyFont="1" applyFill="1" applyBorder="1" applyAlignment="1" applyProtection="1">
      <alignment horizontal="center"/>
    </xf>
    <xf numFmtId="0" fontId="11" fillId="3" borderId="0" xfId="0" applyNumberFormat="1" applyFont="1" applyFill="1" applyBorder="1" applyAlignment="1" applyProtection="1">
      <alignment horizontal="center"/>
    </xf>
    <xf numFmtId="0" fontId="22" fillId="3" borderId="0" xfId="0" applyNumberFormat="1" applyFont="1" applyFill="1" applyBorder="1" applyAlignment="1" applyProtection="1">
      <alignment horizontal="center"/>
    </xf>
    <xf numFmtId="167" fontId="23" fillId="3" borderId="0" xfId="0" applyNumberFormat="1" applyFont="1" applyFill="1" applyBorder="1" applyAlignment="1" applyProtection="1">
      <alignment wrapText="1"/>
    </xf>
    <xf numFmtId="0" fontId="23" fillId="3" borderId="17" xfId="0" applyFont="1" applyFill="1" applyBorder="1" applyAlignment="1">
      <alignment vertical="center"/>
    </xf>
    <xf numFmtId="0" fontId="23" fillId="3" borderId="19" xfId="0" applyFont="1" applyFill="1" applyBorder="1" applyAlignment="1">
      <alignment vertical="center"/>
    </xf>
    <xf numFmtId="167" fontId="23" fillId="3" borderId="20" xfId="0" applyNumberFormat="1" applyFont="1" applyFill="1" applyBorder="1" applyAlignment="1">
      <alignment horizontal="right" vertical="center"/>
    </xf>
    <xf numFmtId="167" fontId="23" fillId="3" borderId="24" xfId="0" applyNumberFormat="1" applyFont="1" applyFill="1" applyBorder="1" applyAlignment="1">
      <alignment horizontal="right" vertical="center"/>
    </xf>
    <xf numFmtId="167" fontId="17" fillId="3" borderId="24" xfId="0" applyNumberFormat="1" applyFont="1" applyFill="1" applyBorder="1" applyAlignment="1">
      <alignment horizontal="right" vertical="center"/>
    </xf>
    <xf numFmtId="0" fontId="17" fillId="3" borderId="19" xfId="0" applyFont="1" applyFill="1" applyBorder="1" applyAlignment="1">
      <alignment vertical="center"/>
    </xf>
    <xf numFmtId="167" fontId="23" fillId="3" borderId="20" xfId="0" applyNumberFormat="1" applyFont="1" applyFill="1" applyBorder="1" applyAlignment="1">
      <alignment horizontal="center" vertical="center"/>
    </xf>
    <xf numFmtId="0" fontId="23" fillId="3" borderId="23" xfId="0" applyNumberFormat="1" applyFont="1" applyFill="1" applyBorder="1" applyAlignment="1" applyProtection="1">
      <alignment horizontal="right"/>
    </xf>
    <xf numFmtId="0" fontId="23" fillId="3" borderId="18" xfId="0" applyNumberFormat="1" applyFont="1" applyFill="1" applyBorder="1" applyAlignment="1" applyProtection="1">
      <alignment horizontal="right"/>
    </xf>
    <xf numFmtId="167" fontId="23" fillId="3" borderId="18" xfId="0" applyNumberFormat="1" applyFont="1" applyFill="1" applyBorder="1" applyAlignment="1">
      <alignment horizontal="center" vertical="center"/>
    </xf>
    <xf numFmtId="167" fontId="23" fillId="3" borderId="20" xfId="0" applyNumberFormat="1" applyFont="1" applyFill="1" applyBorder="1" applyAlignment="1">
      <alignment horizontal="right" vertical="center"/>
    </xf>
    <xf numFmtId="167" fontId="23" fillId="3" borderId="17" xfId="0" applyNumberFormat="1" applyFont="1" applyFill="1" applyBorder="1" applyAlignment="1">
      <alignment horizontal="center" vertical="center"/>
    </xf>
    <xf numFmtId="167" fontId="23" fillId="3" borderId="19" xfId="0" applyNumberFormat="1" applyFont="1" applyFill="1" applyBorder="1" applyAlignment="1">
      <alignment horizontal="center" vertical="center"/>
    </xf>
    <xf numFmtId="167" fontId="17" fillId="3" borderId="19" xfId="0" applyNumberFormat="1" applyFont="1" applyFill="1" applyBorder="1" applyAlignment="1">
      <alignment vertical="center"/>
    </xf>
    <xf numFmtId="167" fontId="17" fillId="3" borderId="24" xfId="0" applyNumberFormat="1" applyFont="1" applyFill="1" applyBorder="1" applyAlignment="1">
      <alignment vertical="center"/>
    </xf>
    <xf numFmtId="0" fontId="22" fillId="3" borderId="0" xfId="0" applyNumberFormat="1" applyFont="1" applyFill="1" applyBorder="1" applyAlignment="1" applyProtection="1">
      <alignment horizontal="center"/>
    </xf>
    <xf numFmtId="167" fontId="17" fillId="3" borderId="22" xfId="0" applyNumberFormat="1" applyFont="1" applyFill="1" applyBorder="1" applyAlignment="1">
      <alignment horizontal="right" vertical="center"/>
    </xf>
    <xf numFmtId="167" fontId="17" fillId="3" borderId="25" xfId="0" applyNumberFormat="1" applyFont="1" applyFill="1" applyBorder="1" applyAlignment="1">
      <alignment horizontal="right" vertical="center"/>
    </xf>
    <xf numFmtId="0" fontId="23" fillId="3" borderId="23" xfId="0" applyFont="1" applyFill="1" applyBorder="1" applyAlignment="1">
      <alignment vertical="center"/>
    </xf>
    <xf numFmtId="0" fontId="17" fillId="3" borderId="24" xfId="0" applyFont="1" applyFill="1" applyBorder="1" applyAlignment="1">
      <alignment vertical="center"/>
    </xf>
    <xf numFmtId="0" fontId="23" fillId="3" borderId="24" xfId="0" applyFont="1" applyFill="1" applyBorder="1" applyAlignment="1">
      <alignment vertical="center"/>
    </xf>
    <xf numFmtId="0" fontId="17" fillId="3" borderId="16" xfId="0" applyNumberFormat="1" applyFont="1" applyFill="1" applyBorder="1" applyAlignment="1" applyProtection="1"/>
    <xf numFmtId="0" fontId="23" fillId="3" borderId="16" xfId="0" applyNumberFormat="1" applyFont="1" applyFill="1" applyBorder="1" applyAlignment="1" applyProtection="1"/>
    <xf numFmtId="0" fontId="23" fillId="3" borderId="18" xfId="0" applyNumberFormat="1" applyFont="1" applyFill="1" applyBorder="1" applyAlignment="1" applyProtection="1"/>
    <xf numFmtId="0" fontId="23" fillId="3" borderId="20" xfId="0" applyNumberFormat="1" applyFont="1" applyFill="1" applyBorder="1" applyAlignment="1" applyProtection="1"/>
    <xf numFmtId="167" fontId="23" fillId="3" borderId="20" xfId="0" applyNumberFormat="1" applyFont="1" applyFill="1" applyBorder="1" applyAlignment="1" applyProtection="1"/>
    <xf numFmtId="0" fontId="10" fillId="3" borderId="19" xfId="0" applyNumberFormat="1" applyFont="1" applyFill="1" applyBorder="1" applyAlignment="1" applyProtection="1"/>
    <xf numFmtId="167" fontId="10" fillId="3" borderId="20" xfId="0" applyNumberFormat="1" applyFont="1" applyFill="1" applyBorder="1" applyAlignment="1" applyProtection="1"/>
    <xf numFmtId="167" fontId="11" fillId="3" borderId="27" xfId="0" applyNumberFormat="1" applyFont="1" applyFill="1" applyBorder="1" applyAlignment="1" applyProtection="1"/>
    <xf numFmtId="0" fontId="10" fillId="3" borderId="21" xfId="0" applyNumberFormat="1" applyFont="1" applyFill="1" applyBorder="1" applyAlignment="1" applyProtection="1"/>
    <xf numFmtId="0" fontId="10" fillId="3" borderId="14" xfId="0" applyNumberFormat="1" applyFont="1" applyFill="1" applyBorder="1" applyAlignment="1" applyProtection="1"/>
    <xf numFmtId="167" fontId="10" fillId="3" borderId="14" xfId="0" applyNumberFormat="1" applyFont="1" applyFill="1" applyBorder="1" applyAlignment="1" applyProtection="1"/>
    <xf numFmtId="167" fontId="10" fillId="3" borderId="22" xfId="0" applyNumberFormat="1" applyFont="1" applyFill="1" applyBorder="1" applyAlignment="1" applyProtection="1"/>
    <xf numFmtId="167" fontId="11" fillId="3" borderId="20" xfId="0" applyNumberFormat="1" applyFont="1" applyFill="1" applyBorder="1" applyAlignment="1" applyProtection="1"/>
    <xf numFmtId="167" fontId="23" fillId="3" borderId="0" xfId="0" applyNumberFormat="1" applyFont="1" applyFill="1" applyBorder="1" applyAlignment="1">
      <alignment horizontal="left" vertical="center"/>
    </xf>
    <xf numFmtId="0" fontId="10" fillId="0" borderId="0" xfId="0" applyNumberFormat="1" applyFont="1" applyFill="1" applyBorder="1" applyAlignment="1" applyProtection="1">
      <alignment horizontal="center"/>
    </xf>
    <xf numFmtId="0" fontId="17" fillId="3" borderId="0" xfId="0" applyNumberFormat="1" applyFont="1" applyFill="1" applyBorder="1" applyAlignment="1" applyProtection="1">
      <alignment horizontal="center"/>
    </xf>
    <xf numFmtId="0" fontId="10" fillId="0" borderId="1" xfId="0" applyNumberFormat="1" applyFont="1" applyFill="1" applyBorder="1" applyAlignment="1" applyProtection="1"/>
    <xf numFmtId="167" fontId="23" fillId="3" borderId="1" xfId="0" applyNumberFormat="1" applyFont="1" applyFill="1" applyBorder="1" applyAlignment="1">
      <alignment horizontal="right" vertical="center"/>
    </xf>
    <xf numFmtId="167" fontId="23" fillId="3" borderId="28" xfId="0" applyNumberFormat="1" applyFont="1" applyFill="1" applyBorder="1" applyAlignment="1">
      <alignment horizontal="right" vertical="center"/>
    </xf>
    <xf numFmtId="167" fontId="23" fillId="3" borderId="30" xfId="0" applyNumberFormat="1" applyFont="1" applyFill="1" applyBorder="1" applyAlignment="1">
      <alignment horizontal="right" vertical="center"/>
    </xf>
    <xf numFmtId="0" fontId="11" fillId="0" borderId="1" xfId="0" applyNumberFormat="1" applyFont="1" applyFill="1" applyBorder="1" applyAlignment="1" applyProtection="1">
      <alignment horizontal="center"/>
    </xf>
    <xf numFmtId="167" fontId="27" fillId="3" borderId="1" xfId="0" applyNumberFormat="1" applyFont="1" applyFill="1" applyBorder="1" applyAlignment="1">
      <alignment horizontal="right" vertical="center"/>
    </xf>
    <xf numFmtId="0" fontId="10" fillId="0" borderId="30" xfId="0" applyNumberFormat="1" applyFont="1" applyFill="1" applyBorder="1" applyAlignment="1" applyProtection="1"/>
    <xf numFmtId="0" fontId="11" fillId="3" borderId="19" xfId="0" applyNumberFormat="1" applyFont="1" applyFill="1" applyBorder="1" applyAlignment="1" applyProtection="1"/>
    <xf numFmtId="0" fontId="11" fillId="4" borderId="28" xfId="0" applyFont="1" applyFill="1" applyBorder="1" applyAlignment="1">
      <alignment vertical="center"/>
    </xf>
    <xf numFmtId="167" fontId="11" fillId="4" borderId="29" xfId="0" applyNumberFormat="1" applyFont="1" applyFill="1" applyBorder="1" applyAlignment="1">
      <alignment horizontal="right" vertical="center"/>
    </xf>
    <xf numFmtId="167" fontId="11" fillId="4" borderId="29" xfId="0" applyNumberFormat="1" applyFont="1" applyFill="1" applyBorder="1" applyAlignment="1" applyProtection="1"/>
    <xf numFmtId="167" fontId="11" fillId="4" borderId="30" xfId="0" applyNumberFormat="1" applyFont="1" applyFill="1" applyBorder="1" applyAlignment="1">
      <alignment horizontal="right" vertical="center"/>
    </xf>
    <xf numFmtId="0" fontId="18" fillId="7" borderId="28" xfId="0" applyFont="1" applyFill="1" applyBorder="1" applyAlignment="1">
      <alignment vertical="center"/>
    </xf>
    <xf numFmtId="167" fontId="18" fillId="7" borderId="29" xfId="0" applyNumberFormat="1" applyFont="1" applyFill="1" applyBorder="1" applyAlignment="1">
      <alignment horizontal="right" vertical="center"/>
    </xf>
    <xf numFmtId="167" fontId="18" fillId="7" borderId="29" xfId="0" applyNumberFormat="1" applyFont="1" applyFill="1" applyBorder="1" applyAlignment="1" applyProtection="1"/>
    <xf numFmtId="167" fontId="18" fillId="7" borderId="30" xfId="0" applyNumberFormat="1" applyFont="1" applyFill="1" applyBorder="1" applyAlignment="1">
      <alignment horizontal="right" vertical="center"/>
    </xf>
    <xf numFmtId="167" fontId="18" fillId="6" borderId="29" xfId="0" applyNumberFormat="1" applyFont="1" applyFill="1" applyBorder="1" applyAlignment="1">
      <alignment horizontal="right" vertical="center"/>
    </xf>
    <xf numFmtId="167" fontId="18" fillId="6" borderId="29" xfId="0" applyNumberFormat="1" applyFont="1" applyFill="1" applyBorder="1" applyAlignment="1" applyProtection="1"/>
    <xf numFmtId="167" fontId="18" fillId="6" borderId="30" xfId="0" applyNumberFormat="1" applyFont="1" applyFill="1" applyBorder="1" applyAlignment="1">
      <alignment horizontal="right" vertical="center"/>
    </xf>
    <xf numFmtId="0" fontId="11" fillId="4" borderId="28" xfId="0" applyNumberFormat="1" applyFont="1" applyFill="1" applyBorder="1" applyAlignment="1" applyProtection="1"/>
    <xf numFmtId="167" fontId="11" fillId="4" borderId="30" xfId="0" applyNumberFormat="1" applyFont="1" applyFill="1" applyBorder="1" applyAlignment="1" applyProtection="1"/>
    <xf numFmtId="167" fontId="18" fillId="6" borderId="30" xfId="0" applyNumberFormat="1" applyFont="1" applyFill="1" applyBorder="1" applyAlignment="1" applyProtection="1"/>
    <xf numFmtId="167" fontId="11" fillId="8" borderId="29" xfId="0" applyNumberFormat="1" applyFont="1" applyFill="1" applyBorder="1" applyAlignment="1" applyProtection="1"/>
    <xf numFmtId="167" fontId="11" fillId="8" borderId="30" xfId="0" applyNumberFormat="1" applyFont="1" applyFill="1" applyBorder="1" applyAlignment="1" applyProtection="1"/>
    <xf numFmtId="167" fontId="11" fillId="8" borderId="29" xfId="0" applyNumberFormat="1" applyFont="1" applyFill="1" applyBorder="1" applyAlignment="1">
      <alignment horizontal="right" vertical="center"/>
    </xf>
    <xf numFmtId="167" fontId="11" fillId="8" borderId="30" xfId="0" applyNumberFormat="1" applyFont="1" applyFill="1" applyBorder="1" applyAlignment="1">
      <alignment horizontal="right" vertical="center"/>
    </xf>
    <xf numFmtId="0" fontId="11" fillId="2" borderId="1" xfId="0" applyNumberFormat="1" applyFont="1" applyFill="1" applyBorder="1" applyAlignment="1" applyProtection="1"/>
    <xf numFmtId="167" fontId="11" fillId="2" borderId="1" xfId="0" applyNumberFormat="1" applyFont="1" applyFill="1" applyBorder="1" applyAlignment="1" applyProtection="1"/>
    <xf numFmtId="167" fontId="11" fillId="2" borderId="30" xfId="0" applyNumberFormat="1" applyFont="1" applyFill="1" applyBorder="1" applyAlignment="1" applyProtection="1"/>
    <xf numFmtId="167" fontId="11" fillId="2" borderId="28" xfId="0" applyNumberFormat="1" applyFont="1" applyFill="1" applyBorder="1" applyAlignment="1" applyProtection="1"/>
    <xf numFmtId="0" fontId="10" fillId="2" borderId="29" xfId="0" applyNumberFormat="1" applyFont="1" applyFill="1" applyBorder="1" applyAlignment="1" applyProtection="1"/>
    <xf numFmtId="0" fontId="10" fillId="3" borderId="2" xfId="0" applyNumberFormat="1" applyFont="1" applyFill="1" applyBorder="1" applyAlignment="1" applyProtection="1"/>
    <xf numFmtId="0" fontId="11" fillId="3" borderId="5" xfId="0" applyFont="1" applyFill="1" applyBorder="1" applyAlignment="1">
      <alignment vertical="center"/>
    </xf>
    <xf numFmtId="0" fontId="18" fillId="6" borderId="31" xfId="0" applyFont="1" applyFill="1" applyBorder="1" applyAlignment="1">
      <alignment vertical="center"/>
    </xf>
    <xf numFmtId="0" fontId="10" fillId="3" borderId="5" xfId="0" applyFont="1" applyFill="1" applyBorder="1" applyAlignment="1">
      <alignment vertical="center"/>
    </xf>
    <xf numFmtId="0" fontId="11" fillId="8" borderId="31" xfId="0" applyFont="1" applyFill="1" applyBorder="1" applyAlignment="1">
      <alignment vertical="center"/>
    </xf>
    <xf numFmtId="0" fontId="11" fillId="4" borderId="31" xfId="0" applyFont="1" applyFill="1" applyBorder="1" applyAlignment="1">
      <alignment vertical="center"/>
    </xf>
    <xf numFmtId="0" fontId="11" fillId="4" borderId="31" xfId="0" applyNumberFormat="1" applyFont="1" applyFill="1" applyBorder="1" applyAlignment="1" applyProtection="1"/>
    <xf numFmtId="0" fontId="11" fillId="2" borderId="32" xfId="0" applyNumberFormat="1" applyFont="1" applyFill="1" applyBorder="1" applyAlignment="1" applyProtection="1"/>
    <xf numFmtId="0" fontId="11" fillId="3" borderId="0" xfId="0" applyFont="1" applyFill="1" applyBorder="1" applyAlignment="1">
      <alignment vertical="center"/>
    </xf>
    <xf numFmtId="43" fontId="10" fillId="0" borderId="0" xfId="0" applyNumberFormat="1" applyFont="1" applyFill="1" applyBorder="1" applyAlignment="1" applyProtection="1"/>
    <xf numFmtId="0" fontId="17" fillId="2" borderId="28" xfId="0" applyFont="1" applyFill="1" applyBorder="1" applyAlignment="1">
      <alignment vertical="center"/>
    </xf>
    <xf numFmtId="167" fontId="17" fillId="2" borderId="29" xfId="0" applyNumberFormat="1" applyFont="1" applyFill="1" applyBorder="1" applyAlignment="1">
      <alignment horizontal="right" vertical="center"/>
    </xf>
    <xf numFmtId="167" fontId="17" fillId="2" borderId="29" xfId="0" applyNumberFormat="1" applyFont="1" applyFill="1" applyBorder="1" applyAlignment="1" applyProtection="1"/>
    <xf numFmtId="167" fontId="17" fillId="2" borderId="30" xfId="0" applyNumberFormat="1" applyFont="1" applyFill="1" applyBorder="1" applyAlignment="1">
      <alignment horizontal="right" vertical="center"/>
    </xf>
    <xf numFmtId="0" fontId="11" fillId="2" borderId="28" xfId="0" applyNumberFormat="1" applyFont="1" applyFill="1" applyBorder="1" applyAlignment="1" applyProtection="1"/>
    <xf numFmtId="167" fontId="11" fillId="2" borderId="29" xfId="0" applyNumberFormat="1" applyFont="1" applyFill="1" applyBorder="1" applyAlignment="1" applyProtection="1"/>
    <xf numFmtId="167" fontId="11" fillId="2" borderId="29" xfId="0" applyNumberFormat="1" applyFont="1" applyFill="1" applyBorder="1" applyAlignment="1">
      <alignment horizontal="right" vertical="center"/>
    </xf>
    <xf numFmtId="167" fontId="11" fillId="2" borderId="30" xfId="0" applyNumberFormat="1" applyFont="1" applyFill="1" applyBorder="1" applyAlignment="1">
      <alignment horizontal="right" vertical="center"/>
    </xf>
    <xf numFmtId="0" fontId="11" fillId="2" borderId="31" xfId="0" applyFont="1" applyFill="1" applyBorder="1" applyAlignment="1">
      <alignment vertical="center"/>
    </xf>
    <xf numFmtId="0" fontId="11" fillId="2" borderId="31" xfId="0" applyNumberFormat="1" applyFont="1" applyFill="1" applyBorder="1" applyAlignment="1" applyProtection="1"/>
    <xf numFmtId="167" fontId="17" fillId="3" borderId="0" xfId="0" applyNumberFormat="1" applyFont="1" applyFill="1" applyBorder="1" applyAlignment="1" applyProtection="1">
      <alignment vertical="center"/>
    </xf>
    <xf numFmtId="167" fontId="28" fillId="3" borderId="0" xfId="0" applyNumberFormat="1" applyFont="1" applyFill="1" applyBorder="1" applyAlignment="1" applyProtection="1"/>
    <xf numFmtId="167" fontId="29" fillId="3" borderId="0" xfId="0" applyNumberFormat="1" applyFont="1" applyFill="1" applyBorder="1" applyAlignment="1" applyProtection="1"/>
    <xf numFmtId="0" fontId="11" fillId="3" borderId="0" xfId="0" applyNumberFormat="1" applyFont="1" applyFill="1" applyBorder="1" applyAlignment="1" applyProtection="1">
      <alignment horizontal="center"/>
    </xf>
    <xf numFmtId="0" fontId="22" fillId="3" borderId="0" xfId="0" applyNumberFormat="1" applyFont="1" applyFill="1" applyBorder="1" applyAlignment="1" applyProtection="1">
      <alignment horizontal="center"/>
    </xf>
    <xf numFmtId="167" fontId="23" fillId="3" borderId="19" xfId="0" applyNumberFormat="1" applyFont="1" applyFill="1" applyBorder="1" applyAlignment="1">
      <alignment horizontal="right" vertical="center"/>
    </xf>
    <xf numFmtId="167" fontId="23" fillId="3" borderId="20" xfId="0" applyNumberFormat="1" applyFont="1" applyFill="1" applyBorder="1" applyAlignment="1">
      <alignment horizontal="right" vertical="center"/>
    </xf>
    <xf numFmtId="0" fontId="17" fillId="3" borderId="0" xfId="0" applyNumberFormat="1" applyFont="1" applyFill="1" applyBorder="1" applyAlignment="1" applyProtection="1">
      <alignment horizontal="justify" wrapText="1"/>
    </xf>
    <xf numFmtId="167" fontId="17" fillId="3" borderId="20" xfId="0" applyNumberFormat="1" applyFont="1" applyFill="1" applyBorder="1" applyAlignment="1">
      <alignment horizontal="right" vertical="center"/>
    </xf>
    <xf numFmtId="0" fontId="12" fillId="3" borderId="0" xfId="0" applyNumberFormat="1" applyFont="1" applyFill="1" applyBorder="1" applyAlignment="1" applyProtection="1">
      <alignment horizontal="center" vertical="center" wrapText="1"/>
    </xf>
    <xf numFmtId="0" fontId="22" fillId="3" borderId="0" xfId="0" applyNumberFormat="1" applyFont="1" applyFill="1" applyBorder="1" applyAlignment="1" applyProtection="1">
      <alignment horizontal="center"/>
    </xf>
    <xf numFmtId="167" fontId="17" fillId="3" borderId="34" xfId="0" applyNumberFormat="1" applyFont="1" applyFill="1" applyBorder="1" applyAlignment="1">
      <alignment horizontal="right" vertical="center"/>
    </xf>
    <xf numFmtId="167" fontId="17" fillId="3" borderId="19" xfId="0" applyNumberFormat="1" applyFont="1" applyFill="1" applyBorder="1" applyAlignment="1">
      <alignment horizontal="center" vertical="center"/>
    </xf>
    <xf numFmtId="167" fontId="17" fillId="3" borderId="20" xfId="0" applyNumberFormat="1" applyFont="1" applyFill="1" applyBorder="1" applyAlignment="1">
      <alignment horizontal="center" vertical="center"/>
    </xf>
    <xf numFmtId="167" fontId="23" fillId="3" borderId="19" xfId="0" applyNumberFormat="1" applyFont="1" applyFill="1" applyBorder="1" applyAlignment="1">
      <alignment vertical="center"/>
    </xf>
    <xf numFmtId="167" fontId="23" fillId="3" borderId="24" xfId="0" applyNumberFormat="1" applyFont="1" applyFill="1" applyBorder="1" applyAlignment="1">
      <alignment vertical="center"/>
    </xf>
    <xf numFmtId="167" fontId="23" fillId="3" borderId="20" xfId="0" applyNumberFormat="1" applyFont="1" applyFill="1" applyBorder="1" applyAlignment="1">
      <alignment vertical="center"/>
    </xf>
    <xf numFmtId="0" fontId="17" fillId="5" borderId="26" xfId="0" applyNumberFormat="1" applyFont="1" applyFill="1" applyBorder="1" applyAlignment="1" applyProtection="1">
      <alignment horizontal="center"/>
    </xf>
    <xf numFmtId="0" fontId="17" fillId="5" borderId="10" xfId="0" applyNumberFormat="1" applyFont="1" applyFill="1" applyBorder="1" applyAlignment="1" applyProtection="1">
      <alignment horizontal="center"/>
    </xf>
    <xf numFmtId="0" fontId="17" fillId="5" borderId="12" xfId="0" applyNumberFormat="1" applyFont="1" applyFill="1" applyBorder="1" applyAlignment="1" applyProtection="1">
      <alignment horizontal="center"/>
    </xf>
    <xf numFmtId="0" fontId="10" fillId="3" borderId="25" xfId="0" applyNumberFormat="1" applyFont="1" applyFill="1" applyBorder="1" applyAlignment="1" applyProtection="1"/>
    <xf numFmtId="167" fontId="11" fillId="3" borderId="25" xfId="0" applyNumberFormat="1" applyFont="1" applyFill="1" applyBorder="1" applyAlignment="1" applyProtection="1"/>
    <xf numFmtId="167" fontId="10" fillId="3" borderId="25" xfId="0" applyNumberFormat="1" applyFont="1" applyFill="1" applyBorder="1" applyAlignment="1" applyProtection="1"/>
    <xf numFmtId="167" fontId="23" fillId="3" borderId="0" xfId="0" applyNumberFormat="1" applyFont="1" applyFill="1" applyBorder="1" applyAlignment="1">
      <alignment horizontal="center" vertical="center"/>
    </xf>
    <xf numFmtId="0" fontId="23" fillId="3" borderId="0" xfId="0" applyNumberFormat="1" applyFont="1" applyFill="1" applyBorder="1" applyAlignment="1" applyProtection="1">
      <alignment horizontal="right"/>
    </xf>
    <xf numFmtId="0" fontId="31" fillId="9" borderId="0" xfId="2" applyNumberFormat="1" applyFont="1" applyFill="1" applyBorder="1" applyAlignment="1" applyProtection="1">
      <alignment vertical="center" wrapText="1"/>
    </xf>
    <xf numFmtId="0" fontId="31" fillId="9" borderId="0" xfId="2" applyNumberFormat="1" applyFont="1" applyFill="1" applyBorder="1" applyAlignment="1" applyProtection="1">
      <alignment horizontal="left" vertical="center" wrapText="1"/>
    </xf>
    <xf numFmtId="4" fontId="23" fillId="3" borderId="0" xfId="0" applyNumberFormat="1" applyFont="1" applyFill="1" applyBorder="1" applyAlignment="1">
      <alignment horizontal="right" vertical="center"/>
    </xf>
    <xf numFmtId="167" fontId="23" fillId="3" borderId="14" xfId="0" applyNumberFormat="1" applyFont="1" applyFill="1" applyBorder="1" applyAlignment="1">
      <alignment horizontal="right" vertical="center"/>
    </xf>
    <xf numFmtId="0" fontId="23" fillId="3" borderId="0" xfId="0" applyFont="1" applyFill="1" applyBorder="1" applyAlignment="1">
      <alignment horizontal="left" vertical="center"/>
    </xf>
    <xf numFmtId="0" fontId="10" fillId="3" borderId="0" xfId="0" applyNumberFormat="1" applyFont="1" applyFill="1" applyBorder="1" applyAlignment="1" applyProtection="1">
      <alignment horizontal="left"/>
    </xf>
    <xf numFmtId="0" fontId="23" fillId="3" borderId="0" xfId="0" applyNumberFormat="1" applyFont="1" applyFill="1" applyBorder="1" applyAlignment="1" applyProtection="1">
      <alignment horizontal="left" vertical="center"/>
    </xf>
    <xf numFmtId="0" fontId="23" fillId="3" borderId="0" xfId="0" applyNumberFormat="1" applyFont="1" applyFill="1" applyBorder="1" applyAlignment="1" applyProtection="1">
      <alignment vertical="center"/>
    </xf>
    <xf numFmtId="4" fontId="23" fillId="3" borderId="0" xfId="0" applyNumberFormat="1" applyFont="1" applyFill="1" applyBorder="1" applyAlignment="1" applyProtection="1">
      <alignment horizontal="right" vertical="center"/>
    </xf>
    <xf numFmtId="167" fontId="23" fillId="3" borderId="0" xfId="0" applyNumberFormat="1" applyFont="1" applyFill="1" applyBorder="1" applyAlignment="1" applyProtection="1">
      <alignment horizontal="left" vertical="center"/>
    </xf>
    <xf numFmtId="167" fontId="23" fillId="3" borderId="0" xfId="0" applyNumberFormat="1" applyFont="1" applyFill="1" applyBorder="1" applyAlignment="1" applyProtection="1">
      <alignment vertical="center"/>
    </xf>
    <xf numFmtId="167" fontId="23" fillId="3" borderId="0" xfId="0" applyNumberFormat="1" applyFont="1" applyFill="1" applyBorder="1" applyAlignment="1" applyProtection="1">
      <alignment horizontal="left" vertical="center" wrapText="1"/>
    </xf>
    <xf numFmtId="167" fontId="23" fillId="3" borderId="0" xfId="0" applyNumberFormat="1" applyFont="1" applyFill="1" applyBorder="1" applyAlignment="1" applyProtection="1">
      <alignment vertical="center" wrapText="1"/>
    </xf>
    <xf numFmtId="0" fontId="10" fillId="3" borderId="0" xfId="0" applyNumberFormat="1" applyFont="1" applyFill="1" applyBorder="1" applyAlignment="1" applyProtection="1">
      <alignment horizontal="left" vertical="center"/>
    </xf>
    <xf numFmtId="0" fontId="10" fillId="3" borderId="0" xfId="0" applyNumberFormat="1" applyFont="1" applyFill="1" applyBorder="1" applyAlignment="1" applyProtection="1">
      <alignment vertical="center"/>
    </xf>
    <xf numFmtId="167" fontId="10" fillId="3" borderId="0" xfId="0" applyNumberFormat="1" applyFont="1" applyFill="1" applyBorder="1" applyAlignment="1" applyProtection="1">
      <alignment vertical="center"/>
    </xf>
    <xf numFmtId="4" fontId="10" fillId="3" borderId="0" xfId="0" applyNumberFormat="1" applyFont="1" applyFill="1" applyBorder="1" applyAlignment="1" applyProtection="1">
      <alignment horizontal="right" vertical="center"/>
    </xf>
    <xf numFmtId="167" fontId="17" fillId="3" borderId="20" xfId="0" applyNumberFormat="1" applyFont="1" applyFill="1" applyBorder="1" applyAlignment="1" applyProtection="1">
      <alignment vertical="center"/>
    </xf>
    <xf numFmtId="14" fontId="10" fillId="0" borderId="0" xfId="0" applyNumberFormat="1" applyFont="1" applyFill="1" applyBorder="1" applyAlignment="1" applyProtection="1">
      <alignment horizontal="right"/>
    </xf>
    <xf numFmtId="0" fontId="22" fillId="0" borderId="0" xfId="0" applyNumberFormat="1" applyFont="1" applyFill="1" applyBorder="1" applyAlignment="1" applyProtection="1">
      <alignment horizontal="center"/>
    </xf>
    <xf numFmtId="0" fontId="22" fillId="0" borderId="0" xfId="0" applyNumberFormat="1" applyFont="1" applyFill="1" applyBorder="1" applyAlignment="1" applyProtection="1">
      <alignment horizontal="center"/>
    </xf>
    <xf numFmtId="0" fontId="23" fillId="3" borderId="19" xfId="0" applyFont="1" applyFill="1" applyBorder="1" applyAlignment="1">
      <alignment horizontal="left" vertical="center"/>
    </xf>
    <xf numFmtId="0" fontId="23" fillId="3" borderId="17" xfId="0" applyFont="1" applyFill="1" applyBorder="1" applyAlignment="1">
      <alignment horizontal="left" vertical="center"/>
    </xf>
    <xf numFmtId="0" fontId="23" fillId="3" borderId="16" xfId="0" applyNumberFormat="1" applyFont="1" applyFill="1" applyBorder="1" applyAlignment="1" applyProtection="1">
      <alignment horizontal="left" vertical="center"/>
    </xf>
    <xf numFmtId="0" fontId="23" fillId="3" borderId="16" xfId="0" applyNumberFormat="1" applyFont="1" applyFill="1" applyBorder="1" applyAlignment="1" applyProtection="1">
      <alignment vertical="center"/>
    </xf>
    <xf numFmtId="0" fontId="17" fillId="3" borderId="0" xfId="0" applyFont="1" applyFill="1" applyBorder="1" applyAlignment="1">
      <alignment horizontal="left" vertical="center"/>
    </xf>
    <xf numFmtId="0" fontId="33" fillId="3" borderId="0" xfId="3" applyFont="1" applyFill="1" applyBorder="1" applyAlignment="1">
      <alignment horizontal="left" vertical="center"/>
    </xf>
    <xf numFmtId="0" fontId="33" fillId="9" borderId="0" xfId="3" applyFont="1" applyFill="1" applyBorder="1" applyAlignment="1">
      <alignment horizontal="left" vertical="center"/>
    </xf>
    <xf numFmtId="0" fontId="23" fillId="3" borderId="0" xfId="0" applyNumberFormat="1" applyFont="1" applyFill="1" applyBorder="1" applyAlignment="1" applyProtection="1">
      <alignment horizontal="center" vertical="center"/>
    </xf>
    <xf numFmtId="167" fontId="23" fillId="3" borderId="14" xfId="0" applyNumberFormat="1" applyFont="1" applyFill="1" applyBorder="1" applyAlignment="1">
      <alignment horizontal="center" vertical="center"/>
    </xf>
    <xf numFmtId="167" fontId="17" fillId="3" borderId="0" xfId="0" applyNumberFormat="1" applyFont="1" applyFill="1" applyBorder="1" applyAlignment="1">
      <alignment vertical="center"/>
    </xf>
    <xf numFmtId="167" fontId="23" fillId="3" borderId="0" xfId="0" applyNumberFormat="1" applyFont="1" applyFill="1" applyBorder="1" applyAlignment="1" applyProtection="1">
      <alignment horizontal="right" vertical="center"/>
    </xf>
    <xf numFmtId="0" fontId="17" fillId="3" borderId="5" xfId="0" applyNumberFormat="1" applyFont="1" applyFill="1" applyBorder="1" applyAlignment="1" applyProtection="1">
      <alignment horizontal="center" vertical="center"/>
    </xf>
    <xf numFmtId="0" fontId="17" fillId="3" borderId="0" xfId="0" applyNumberFormat="1" applyFont="1" applyFill="1" applyBorder="1" applyAlignment="1" applyProtection="1">
      <alignment horizontal="center" vertical="center"/>
    </xf>
    <xf numFmtId="0" fontId="17" fillId="3" borderId="6" xfId="0" applyNumberFormat="1" applyFont="1" applyFill="1" applyBorder="1" applyAlignment="1" applyProtection="1">
      <alignment horizontal="center" vertical="center"/>
    </xf>
    <xf numFmtId="0" fontId="10" fillId="3" borderId="0" xfId="0" applyNumberFormat="1" applyFont="1" applyFill="1" applyBorder="1" applyAlignment="1" applyProtection="1">
      <alignment wrapText="1"/>
    </xf>
    <xf numFmtId="0" fontId="10" fillId="3" borderId="6" xfId="0" applyNumberFormat="1" applyFont="1" applyFill="1" applyBorder="1" applyAlignment="1" applyProtection="1">
      <alignment wrapText="1"/>
    </xf>
    <xf numFmtId="0" fontId="11" fillId="3" borderId="0" xfId="0" applyNumberFormat="1" applyFont="1" applyFill="1" applyBorder="1" applyAlignment="1" applyProtection="1">
      <alignment horizontal="center"/>
    </xf>
    <xf numFmtId="0" fontId="22" fillId="3" borderId="0" xfId="0" applyNumberFormat="1" applyFont="1" applyFill="1" applyBorder="1" applyAlignment="1" applyProtection="1">
      <alignment horizontal="center"/>
    </xf>
    <xf numFmtId="167" fontId="23" fillId="3" borderId="0" xfId="0" applyNumberFormat="1" applyFont="1" applyFill="1" applyBorder="1" applyAlignment="1">
      <alignment horizontal="right" vertical="center"/>
    </xf>
    <xf numFmtId="167" fontId="23" fillId="3" borderId="0" xfId="0" applyNumberFormat="1" applyFont="1" applyFill="1" applyBorder="1" applyAlignment="1" applyProtection="1">
      <alignment horizontal="right" vertical="center"/>
    </xf>
    <xf numFmtId="167" fontId="11" fillId="9" borderId="29" xfId="1" applyNumberFormat="1" applyFont="1" applyFill="1" applyBorder="1" applyAlignment="1">
      <alignment horizontal="right" vertical="center"/>
    </xf>
    <xf numFmtId="167" fontId="11" fillId="9" borderId="30" xfId="1" applyNumberFormat="1" applyFont="1" applyFill="1" applyBorder="1" applyAlignment="1">
      <alignment horizontal="right" vertical="center"/>
    </xf>
    <xf numFmtId="0" fontId="11" fillId="3" borderId="0" xfId="0" applyNumberFormat="1" applyFont="1" applyFill="1" applyBorder="1" applyAlignment="1" applyProtection="1">
      <alignment horizontal="center"/>
    </xf>
    <xf numFmtId="0" fontId="22" fillId="3" borderId="0" xfId="0" applyNumberFormat="1" applyFont="1" applyFill="1" applyBorder="1" applyAlignment="1" applyProtection="1">
      <alignment horizontal="center"/>
    </xf>
    <xf numFmtId="0" fontId="17" fillId="3" borderId="0" xfId="0" applyNumberFormat="1" applyFont="1" applyFill="1" applyBorder="1" applyAlignment="1" applyProtection="1">
      <alignment horizontal="justify" wrapText="1"/>
    </xf>
    <xf numFmtId="167" fontId="23" fillId="3" borderId="0" xfId="0" applyNumberFormat="1" applyFont="1" applyFill="1" applyBorder="1" applyAlignment="1">
      <alignment horizontal="right" vertical="center"/>
    </xf>
    <xf numFmtId="167" fontId="23" fillId="3" borderId="0" xfId="0" applyNumberFormat="1" applyFont="1" applyFill="1" applyBorder="1" applyAlignment="1" applyProtection="1">
      <alignment horizontal="right" vertical="center"/>
    </xf>
    <xf numFmtId="0" fontId="23" fillId="3" borderId="14" xfId="0" applyFont="1" applyFill="1" applyBorder="1" applyAlignment="1">
      <alignment horizontal="left" vertical="center"/>
    </xf>
    <xf numFmtId="0" fontId="23" fillId="3" borderId="14" xfId="0" applyNumberFormat="1" applyFont="1" applyFill="1" applyBorder="1" applyAlignment="1" applyProtection="1">
      <alignment horizontal="left" vertical="center"/>
    </xf>
    <xf numFmtId="0" fontId="23" fillId="3" borderId="14" xfId="0" applyNumberFormat="1" applyFont="1" applyFill="1" applyBorder="1" applyAlignment="1" applyProtection="1">
      <alignment vertical="center"/>
    </xf>
    <xf numFmtId="4" fontId="23" fillId="3" borderId="14" xfId="0" applyNumberFormat="1" applyFont="1" applyFill="1" applyBorder="1" applyAlignment="1" applyProtection="1">
      <alignment horizontal="right" vertical="center"/>
    </xf>
    <xf numFmtId="0" fontId="23" fillId="3" borderId="14" xfId="0" applyNumberFormat="1" applyFont="1" applyFill="1" applyBorder="1" applyAlignment="1" applyProtection="1"/>
    <xf numFmtId="0" fontId="10" fillId="9" borderId="29" xfId="0" applyFont="1" applyFill="1" applyBorder="1" applyAlignment="1">
      <alignment horizontal="center" vertical="center"/>
    </xf>
    <xf numFmtId="0" fontId="10" fillId="9" borderId="29" xfId="0" applyFont="1" applyFill="1" applyBorder="1" applyAlignment="1">
      <alignment horizontal="justify" vertical="center" wrapText="1"/>
    </xf>
    <xf numFmtId="167" fontId="10" fillId="9" borderId="29" xfId="1" applyNumberFormat="1" applyFont="1" applyFill="1" applyBorder="1" applyAlignment="1">
      <alignment horizontal="right" vertical="center"/>
    </xf>
    <xf numFmtId="0" fontId="22" fillId="3" borderId="0" xfId="0" applyNumberFormat="1" applyFont="1" applyFill="1" applyBorder="1" applyAlignment="1" applyProtection="1"/>
    <xf numFmtId="0" fontId="37" fillId="3" borderId="0" xfId="0" applyNumberFormat="1" applyFont="1" applyFill="1" applyBorder="1" applyAlignment="1" applyProtection="1"/>
    <xf numFmtId="0" fontId="22" fillId="0" borderId="0" xfId="0" applyNumberFormat="1" applyFont="1" applyFill="1" applyBorder="1" applyAlignment="1" applyProtection="1">
      <alignment horizontal="left"/>
    </xf>
    <xf numFmtId="0" fontId="22" fillId="3" borderId="0" xfId="0" applyNumberFormat="1" applyFont="1" applyFill="1" applyBorder="1" applyAlignment="1" applyProtection="1">
      <alignment horizontal="left"/>
    </xf>
    <xf numFmtId="167" fontId="10" fillId="3" borderId="0" xfId="0" applyNumberFormat="1" applyFont="1" applyFill="1" applyBorder="1" applyAlignment="1" applyProtection="1">
      <alignment horizontal="right" vertical="center"/>
    </xf>
    <xf numFmtId="0" fontId="23" fillId="3" borderId="21" xfId="0" applyFont="1" applyFill="1" applyBorder="1" applyAlignment="1">
      <alignment horizontal="left" vertical="center"/>
    </xf>
    <xf numFmtId="0" fontId="38" fillId="9" borderId="0" xfId="1" applyFont="1" applyFill="1" applyBorder="1" applyAlignment="1">
      <alignment horizontal="right"/>
    </xf>
    <xf numFmtId="167" fontId="23" fillId="3" borderId="14" xfId="0" applyNumberFormat="1" applyFont="1" applyFill="1" applyBorder="1" applyAlignment="1" applyProtection="1">
      <alignment horizontal="right" vertical="center"/>
    </xf>
    <xf numFmtId="0" fontId="39" fillId="0" borderId="0" xfId="1" applyFont="1" applyBorder="1"/>
    <xf numFmtId="0" fontId="36" fillId="0" borderId="0" xfId="1" applyFont="1" applyBorder="1"/>
    <xf numFmtId="167" fontId="23" fillId="3" borderId="51" xfId="0" applyNumberFormat="1" applyFont="1" applyFill="1" applyBorder="1" applyAlignment="1" applyProtection="1">
      <alignment horizontal="right" vertical="center"/>
    </xf>
    <xf numFmtId="0" fontId="23" fillId="3" borderId="16" xfId="0" applyFont="1" applyFill="1" applyBorder="1" applyAlignment="1">
      <alignment horizontal="left" vertical="center"/>
    </xf>
    <xf numFmtId="0" fontId="17" fillId="3" borderId="19" xfId="0" applyFont="1" applyFill="1" applyBorder="1" applyAlignment="1">
      <alignment horizontal="left" vertical="center"/>
    </xf>
    <xf numFmtId="167" fontId="23" fillId="3" borderId="16" xfId="0" applyNumberFormat="1" applyFont="1" applyFill="1" applyBorder="1" applyAlignment="1" applyProtection="1">
      <alignment horizontal="right" vertical="center"/>
    </xf>
    <xf numFmtId="0" fontId="23" fillId="3" borderId="22" xfId="0" applyNumberFormat="1" applyFont="1" applyFill="1" applyBorder="1" applyAlignment="1" applyProtection="1"/>
    <xf numFmtId="0" fontId="23" fillId="3" borderId="0" xfId="0" applyNumberFormat="1" applyFont="1" applyFill="1" applyBorder="1" applyAlignment="1" applyProtection="1">
      <alignment horizontal="right" vertical="center"/>
    </xf>
    <xf numFmtId="167" fontId="23" fillId="3" borderId="0" xfId="0" applyNumberFormat="1" applyFont="1" applyFill="1" applyBorder="1" applyAlignment="1" applyProtection="1">
      <alignment horizontal="right"/>
    </xf>
    <xf numFmtId="0" fontId="17" fillId="3" borderId="21" xfId="0" applyFont="1" applyFill="1" applyBorder="1" applyAlignment="1">
      <alignment horizontal="left" vertical="center"/>
    </xf>
    <xf numFmtId="0" fontId="17" fillId="3" borderId="14" xfId="0" applyFont="1" applyFill="1" applyBorder="1" applyAlignment="1">
      <alignment horizontal="left" vertical="center"/>
    </xf>
    <xf numFmtId="0" fontId="23" fillId="3" borderId="14" xfId="0" applyNumberFormat="1" applyFont="1" applyFill="1" applyBorder="1" applyAlignment="1" applyProtection="1">
      <alignment horizontal="center" vertical="center"/>
    </xf>
    <xf numFmtId="1" fontId="23" fillId="3" borderId="0" xfId="0" applyNumberFormat="1" applyFont="1" applyFill="1" applyBorder="1" applyAlignment="1">
      <alignment horizontal="center" vertical="center"/>
    </xf>
    <xf numFmtId="0" fontId="23" fillId="3" borderId="16" xfId="0" applyFont="1" applyFill="1" applyBorder="1" applyAlignment="1">
      <alignment vertical="center"/>
    </xf>
    <xf numFmtId="167" fontId="23" fillId="3" borderId="16" xfId="0" applyNumberFormat="1" applyFont="1" applyFill="1" applyBorder="1" applyAlignment="1">
      <alignment horizontal="right" vertical="center"/>
    </xf>
    <xf numFmtId="1" fontId="23" fillId="3" borderId="18" xfId="0" applyNumberFormat="1" applyFont="1" applyFill="1" applyBorder="1" applyAlignment="1">
      <alignment horizontal="center" vertical="center"/>
    </xf>
    <xf numFmtId="1" fontId="23" fillId="3" borderId="20" xfId="0" applyNumberFormat="1" applyFont="1" applyFill="1" applyBorder="1" applyAlignment="1">
      <alignment horizontal="center" vertical="center"/>
    </xf>
    <xf numFmtId="0" fontId="31" fillId="9" borderId="14" xfId="2" applyNumberFormat="1" applyFont="1" applyFill="1" applyBorder="1" applyAlignment="1" applyProtection="1">
      <alignment horizontal="left" vertical="center" wrapText="1"/>
    </xf>
    <xf numFmtId="1" fontId="23" fillId="3" borderId="22" xfId="0" applyNumberFormat="1" applyFont="1" applyFill="1" applyBorder="1" applyAlignment="1">
      <alignment horizontal="center" vertical="center"/>
    </xf>
    <xf numFmtId="0" fontId="23" fillId="3" borderId="19" xfId="0" applyFont="1" applyFill="1" applyBorder="1" applyAlignment="1">
      <alignment horizontal="center" vertical="center"/>
    </xf>
    <xf numFmtId="0" fontId="17" fillId="3" borderId="19" xfId="0" applyFont="1" applyFill="1" applyBorder="1" applyAlignment="1">
      <alignment horizontal="center" vertical="center"/>
    </xf>
    <xf numFmtId="0" fontId="17" fillId="3" borderId="21" xfId="0" applyFont="1" applyFill="1" applyBorder="1" applyAlignment="1">
      <alignment horizontal="center" vertical="center"/>
    </xf>
    <xf numFmtId="0" fontId="10" fillId="3" borderId="0" xfId="0" applyNumberFormat="1" applyFont="1" applyFill="1" applyBorder="1" applyAlignment="1" applyProtection="1">
      <alignment horizontal="justify" wrapText="1"/>
    </xf>
    <xf numFmtId="0" fontId="10" fillId="3" borderId="6" xfId="0" applyNumberFormat="1" applyFont="1" applyFill="1" applyBorder="1" applyAlignment="1" applyProtection="1">
      <alignment horizontal="justify" wrapText="1"/>
    </xf>
    <xf numFmtId="0" fontId="36" fillId="3" borderId="0" xfId="1" applyFont="1" applyFill="1" applyBorder="1" applyAlignment="1">
      <alignment horizontal="center" vertical="center" wrapText="1"/>
    </xf>
    <xf numFmtId="0" fontId="36" fillId="3" borderId="0" xfId="1" applyFont="1" applyFill="1" applyBorder="1" applyAlignment="1">
      <alignment horizontal="justify" wrapText="1"/>
    </xf>
    <xf numFmtId="0" fontId="36" fillId="3" borderId="0" xfId="1" applyFont="1" applyFill="1" applyBorder="1" applyAlignment="1">
      <alignment horizontal="left" wrapText="1"/>
    </xf>
    <xf numFmtId="0" fontId="23" fillId="3" borderId="0" xfId="4" applyFont="1" applyFill="1"/>
    <xf numFmtId="0" fontId="10" fillId="3" borderId="0" xfId="0" applyNumberFormat="1" applyFont="1" applyFill="1" applyBorder="1" applyAlignment="1" applyProtection="1">
      <alignment horizontal="right" wrapText="1"/>
    </xf>
    <xf numFmtId="0" fontId="40" fillId="3" borderId="5" xfId="0" applyNumberFormat="1" applyFont="1" applyFill="1" applyBorder="1" applyAlignment="1" applyProtection="1">
      <alignment vertical="center" wrapText="1"/>
    </xf>
    <xf numFmtId="0" fontId="40" fillId="3" borderId="0" xfId="0" applyNumberFormat="1" applyFont="1" applyFill="1" applyBorder="1" applyAlignment="1" applyProtection="1">
      <alignment vertical="center" wrapText="1"/>
    </xf>
    <xf numFmtId="0" fontId="40" fillId="3" borderId="6" xfId="0" applyNumberFormat="1" applyFont="1" applyFill="1" applyBorder="1" applyAlignment="1" applyProtection="1">
      <alignment vertical="center" wrapText="1"/>
    </xf>
    <xf numFmtId="0" fontId="10" fillId="3" borderId="0" xfId="0" applyNumberFormat="1" applyFont="1" applyFill="1" applyBorder="1" applyAlignment="1" applyProtection="1">
      <alignment vertical="center" wrapText="1"/>
    </xf>
    <xf numFmtId="0" fontId="10" fillId="3" borderId="6" xfId="0" applyNumberFormat="1" applyFont="1" applyFill="1" applyBorder="1" applyAlignment="1" applyProtection="1">
      <alignment vertical="center" wrapText="1"/>
    </xf>
    <xf numFmtId="0" fontId="10" fillId="3" borderId="0" xfId="0" applyNumberFormat="1" applyFont="1" applyFill="1" applyBorder="1" applyAlignment="1" applyProtection="1">
      <alignment horizontal="justify" vertical="center"/>
    </xf>
    <xf numFmtId="0" fontId="10" fillId="3" borderId="6" xfId="0" applyNumberFormat="1" applyFont="1" applyFill="1" applyBorder="1" applyAlignment="1" applyProtection="1">
      <alignment horizontal="justify" vertical="center"/>
    </xf>
    <xf numFmtId="0" fontId="17" fillId="3" borderId="0" xfId="4" applyFont="1" applyFill="1" applyBorder="1" applyAlignment="1">
      <alignment horizontal="left"/>
    </xf>
    <xf numFmtId="0" fontId="23" fillId="3" borderId="0" xfId="4" applyFont="1" applyFill="1" applyBorder="1" applyAlignment="1">
      <alignment horizontal="centerContinuous"/>
    </xf>
    <xf numFmtId="0" fontId="17" fillId="3" borderId="0" xfId="4" applyFont="1" applyFill="1" applyBorder="1" applyAlignment="1">
      <alignment horizontal="left" vertical="top"/>
    </xf>
    <xf numFmtId="0" fontId="40" fillId="3" borderId="7" xfId="0" applyNumberFormat="1" applyFont="1" applyFill="1" applyBorder="1" applyAlignment="1" applyProtection="1">
      <alignment vertical="center" wrapText="1"/>
    </xf>
    <xf numFmtId="0" fontId="17" fillId="3" borderId="0" xfId="4" applyFont="1" applyFill="1" applyBorder="1" applyAlignment="1"/>
    <xf numFmtId="0" fontId="17" fillId="3" borderId="0" xfId="4" applyFont="1" applyFill="1" applyBorder="1" applyAlignment="1">
      <alignment vertical="top"/>
    </xf>
    <xf numFmtId="0" fontId="17" fillId="3" borderId="8" xfId="4" applyFont="1" applyFill="1" applyBorder="1" applyAlignment="1">
      <alignment horizontal="left"/>
    </xf>
    <xf numFmtId="0" fontId="23" fillId="3" borderId="8" xfId="4" applyFont="1" applyFill="1" applyBorder="1" applyAlignment="1">
      <alignment horizontal="centerContinuous"/>
    </xf>
    <xf numFmtId="0" fontId="23" fillId="3" borderId="0" xfId="4" applyFont="1" applyFill="1" applyBorder="1" applyAlignment="1">
      <alignment horizontal="center"/>
    </xf>
    <xf numFmtId="0" fontId="10" fillId="3" borderId="6" xfId="0" applyNumberFormat="1" applyFont="1" applyFill="1" applyBorder="1" applyAlignment="1" applyProtection="1">
      <alignment vertical="center"/>
    </xf>
    <xf numFmtId="49" fontId="17" fillId="3" borderId="0" xfId="4" applyNumberFormat="1" applyFont="1" applyFill="1" applyBorder="1" applyAlignment="1">
      <alignment vertical="top"/>
    </xf>
    <xf numFmtId="49" fontId="17" fillId="3" borderId="0" xfId="4" applyNumberFormat="1" applyFont="1" applyFill="1" applyBorder="1"/>
    <xf numFmtId="0" fontId="17" fillId="3" borderId="0" xfId="4" applyFont="1" applyFill="1" applyBorder="1" applyAlignment="1">
      <alignment horizontal="left" vertical="top" wrapText="1"/>
    </xf>
    <xf numFmtId="0" fontId="10" fillId="3" borderId="0" xfId="0" applyNumberFormat="1" applyFont="1" applyFill="1" applyBorder="1" applyAlignment="1" applyProtection="1">
      <alignment horizontal="justify" vertical="center" wrapText="1"/>
    </xf>
    <xf numFmtId="0" fontId="10" fillId="3" borderId="6" xfId="0" applyNumberFormat="1" applyFont="1" applyFill="1" applyBorder="1" applyAlignment="1" applyProtection="1">
      <alignment horizontal="justify" vertical="center" wrapText="1"/>
    </xf>
    <xf numFmtId="0" fontId="10" fillId="3" borderId="8" xfId="0" applyNumberFormat="1" applyFont="1" applyFill="1" applyBorder="1" applyAlignment="1" applyProtection="1">
      <alignment vertical="center" wrapText="1"/>
    </xf>
    <xf numFmtId="0" fontId="10" fillId="3" borderId="9" xfId="0" applyNumberFormat="1" applyFont="1" applyFill="1" applyBorder="1" applyAlignment="1" applyProtection="1">
      <alignment vertical="center" wrapText="1"/>
    </xf>
    <xf numFmtId="0" fontId="10" fillId="3" borderId="6" xfId="0" applyNumberFormat="1" applyFont="1" applyFill="1" applyBorder="1" applyAlignment="1" applyProtection="1">
      <alignment horizontal="left" vertical="center"/>
    </xf>
    <xf numFmtId="49" fontId="17" fillId="3" borderId="0" xfId="4" quotePrefix="1" applyNumberFormat="1" applyFont="1" applyFill="1" applyBorder="1"/>
    <xf numFmtId="0" fontId="39" fillId="3" borderId="0" xfId="1" applyFont="1" applyFill="1" applyBorder="1" applyAlignment="1"/>
    <xf numFmtId="49" fontId="17" fillId="3" borderId="0" xfId="4" applyNumberFormat="1" applyFont="1" applyFill="1" applyBorder="1" applyAlignment="1">
      <alignment horizontal="left" vertical="top" wrapText="1"/>
    </xf>
    <xf numFmtId="0" fontId="10" fillId="3" borderId="0" xfId="0" applyNumberFormat="1" applyFont="1" applyFill="1" applyBorder="1" applyAlignment="1" applyProtection="1">
      <alignment horizontal="justify" vertical="center" wrapText="1"/>
    </xf>
    <xf numFmtId="0" fontId="10" fillId="3" borderId="6" xfId="0" applyNumberFormat="1" applyFont="1" applyFill="1" applyBorder="1" applyAlignment="1" applyProtection="1">
      <alignment horizontal="justify" vertical="center" wrapText="1"/>
    </xf>
    <xf numFmtId="0" fontId="12" fillId="3" borderId="0" xfId="0" applyNumberFormat="1" applyFont="1" applyFill="1" applyBorder="1" applyAlignment="1" applyProtection="1">
      <alignment horizontal="center" vertical="center" wrapText="1"/>
    </xf>
    <xf numFmtId="0" fontId="22" fillId="0" borderId="0" xfId="0" applyNumberFormat="1" applyFont="1" applyFill="1" applyBorder="1" applyAlignment="1" applyProtection="1">
      <alignment horizontal="center"/>
    </xf>
    <xf numFmtId="167" fontId="23" fillId="3" borderId="0" xfId="0" applyNumberFormat="1" applyFont="1" applyFill="1" applyBorder="1" applyAlignment="1" applyProtection="1">
      <alignment horizontal="right" vertical="center"/>
    </xf>
    <xf numFmtId="0" fontId="5" fillId="0" borderId="0" xfId="5"/>
    <xf numFmtId="0" fontId="5" fillId="3" borderId="0" xfId="5" applyFill="1"/>
    <xf numFmtId="0" fontId="25" fillId="3" borderId="19" xfId="4" applyFont="1" applyFill="1" applyBorder="1"/>
    <xf numFmtId="0" fontId="10" fillId="3" borderId="0" xfId="6" applyNumberFormat="1" applyFont="1" applyFill="1" applyBorder="1" applyAlignment="1" applyProtection="1"/>
    <xf numFmtId="0" fontId="10" fillId="3" borderId="20" xfId="6" applyNumberFormat="1" applyFont="1" applyFill="1" applyBorder="1" applyAlignment="1" applyProtection="1"/>
    <xf numFmtId="0" fontId="50" fillId="3" borderId="0" xfId="5" applyFont="1" applyFill="1" applyBorder="1"/>
    <xf numFmtId="0" fontId="50" fillId="3" borderId="20" xfId="5" applyFont="1" applyFill="1" applyBorder="1"/>
    <xf numFmtId="0" fontId="30" fillId="3" borderId="0" xfId="6" applyNumberFormat="1" applyFont="1" applyFill="1" applyBorder="1" applyAlignment="1" applyProtection="1">
      <alignment horizontal="center"/>
    </xf>
    <xf numFmtId="0" fontId="49" fillId="3" borderId="19" xfId="4" applyFont="1" applyFill="1" applyBorder="1"/>
    <xf numFmtId="0" fontId="51" fillId="3" borderId="0" xfId="6" applyNumberFormat="1" applyFont="1" applyFill="1" applyBorder="1" applyAlignment="1" applyProtection="1">
      <alignment horizontal="center" vertical="center"/>
    </xf>
    <xf numFmtId="0" fontId="49" fillId="3" borderId="21" xfId="4" applyFont="1" applyFill="1" applyBorder="1"/>
    <xf numFmtId="0" fontId="10" fillId="3" borderId="14" xfId="6" applyNumberFormat="1" applyFont="1" applyFill="1" applyBorder="1" applyAlignment="1" applyProtection="1"/>
    <xf numFmtId="0" fontId="50" fillId="3" borderId="14" xfId="5" applyFont="1" applyFill="1" applyBorder="1"/>
    <xf numFmtId="0" fontId="50" fillId="3" borderId="22" xfId="5" applyFont="1" applyFill="1" applyBorder="1"/>
    <xf numFmtId="0" fontId="50" fillId="3" borderId="17" xfId="5" applyFont="1" applyFill="1" applyBorder="1"/>
    <xf numFmtId="0" fontId="50" fillId="3" borderId="16" xfId="5" applyFont="1" applyFill="1" applyBorder="1"/>
    <xf numFmtId="0" fontId="50" fillId="3" borderId="18" xfId="5" applyFont="1" applyFill="1" applyBorder="1"/>
    <xf numFmtId="0" fontId="41" fillId="0" borderId="0" xfId="5" applyFont="1"/>
    <xf numFmtId="167" fontId="23" fillId="3" borderId="15" xfId="0" applyNumberFormat="1" applyFont="1" applyFill="1" applyBorder="1" applyAlignment="1" applyProtection="1">
      <alignment horizontal="right" vertical="center"/>
    </xf>
    <xf numFmtId="0" fontId="17" fillId="0" borderId="0" xfId="1" applyFont="1" applyAlignment="1">
      <alignment horizontal="right"/>
    </xf>
    <xf numFmtId="0" fontId="29" fillId="4" borderId="0" xfId="1" applyFont="1" applyFill="1"/>
    <xf numFmtId="0" fontId="29" fillId="0" borderId="0" xfId="1" applyFont="1"/>
    <xf numFmtId="0" fontId="29" fillId="6" borderId="0" xfId="1" applyFont="1" applyFill="1"/>
    <xf numFmtId="0" fontId="29" fillId="11" borderId="0" xfId="1" applyFont="1" applyFill="1"/>
    <xf numFmtId="0" fontId="29" fillId="8" borderId="0" xfId="1" applyFont="1" applyFill="1"/>
    <xf numFmtId="0" fontId="17" fillId="4" borderId="28" xfId="0" applyFont="1" applyFill="1" applyBorder="1" applyAlignment="1">
      <alignment vertical="center"/>
    </xf>
    <xf numFmtId="167" fontId="17" fillId="4" borderId="29" xfId="0" applyNumberFormat="1" applyFont="1" applyFill="1" applyBorder="1" applyAlignment="1">
      <alignment horizontal="right" vertical="center"/>
    </xf>
    <xf numFmtId="167" fontId="17" fillId="4" borderId="29" xfId="0" applyNumberFormat="1" applyFont="1" applyFill="1" applyBorder="1" applyAlignment="1" applyProtection="1"/>
    <xf numFmtId="0" fontId="23" fillId="3" borderId="24" xfId="0" applyNumberFormat="1" applyFont="1" applyFill="1" applyBorder="1" applyAlignment="1" applyProtection="1"/>
    <xf numFmtId="0" fontId="60" fillId="0" borderId="0" xfId="0" applyNumberFormat="1" applyFont="1" applyFill="1" applyBorder="1" applyAlignment="1" applyProtection="1"/>
    <xf numFmtId="167" fontId="23" fillId="3" borderId="20" xfId="0" applyNumberFormat="1" applyFont="1" applyFill="1" applyBorder="1" applyAlignment="1">
      <alignment horizontal="right" vertical="center"/>
    </xf>
    <xf numFmtId="0" fontId="48" fillId="3" borderId="19" xfId="4" applyFont="1" applyFill="1" applyBorder="1" applyAlignment="1">
      <alignment horizontal="left" vertical="center"/>
    </xf>
    <xf numFmtId="0" fontId="48" fillId="3" borderId="0" xfId="4" applyFont="1" applyFill="1" applyBorder="1" applyAlignment="1">
      <alignment horizontal="left" vertical="center"/>
    </xf>
    <xf numFmtId="0" fontId="17" fillId="3" borderId="0" xfId="6" applyNumberFormat="1" applyFont="1" applyFill="1" applyBorder="1" applyAlignment="1" applyProtection="1">
      <alignment horizontal="center" wrapText="1"/>
    </xf>
    <xf numFmtId="0" fontId="17" fillId="3" borderId="20" xfId="6" applyNumberFormat="1" applyFont="1" applyFill="1" applyBorder="1" applyAlignment="1" applyProtection="1">
      <alignment horizontal="center" wrapText="1"/>
    </xf>
    <xf numFmtId="0" fontId="50" fillId="3" borderId="0" xfId="5" applyFont="1" applyFill="1" applyBorder="1" applyAlignment="1">
      <alignment vertical="top"/>
    </xf>
    <xf numFmtId="0" fontId="48" fillId="3" borderId="19" xfId="4" applyFont="1" applyFill="1" applyBorder="1" applyAlignment="1">
      <alignment vertical="center"/>
    </xf>
    <xf numFmtId="0" fontId="48" fillId="3" borderId="0" xfId="4" applyFont="1" applyFill="1" applyBorder="1" applyAlignment="1">
      <alignment vertical="center"/>
    </xf>
    <xf numFmtId="0" fontId="62" fillId="3" borderId="0" xfId="4" applyFont="1" applyFill="1" applyBorder="1" applyAlignment="1">
      <alignment horizontal="justify" vertical="center"/>
    </xf>
    <xf numFmtId="0" fontId="50" fillId="3" borderId="20" xfId="5" applyFont="1" applyFill="1" applyBorder="1" applyAlignment="1">
      <alignment horizontal="right" vertical="center"/>
    </xf>
    <xf numFmtId="0" fontId="62" fillId="3" borderId="20" xfId="4" applyFont="1" applyFill="1" applyBorder="1" applyAlignment="1">
      <alignment horizontal="justify" vertical="center"/>
    </xf>
    <xf numFmtId="0" fontId="22" fillId="3" borderId="0" xfId="0" applyNumberFormat="1" applyFont="1" applyFill="1" applyBorder="1" applyAlignment="1" applyProtection="1">
      <alignment horizontal="center"/>
    </xf>
    <xf numFmtId="0" fontId="63" fillId="3" borderId="0" xfId="0" applyNumberFormat="1" applyFont="1" applyFill="1" applyBorder="1" applyAlignment="1" applyProtection="1">
      <alignment horizontal="left" vertical="center" indent="15"/>
    </xf>
    <xf numFmtId="0" fontId="18" fillId="3" borderId="19" xfId="6" applyNumberFormat="1" applyFont="1" applyFill="1" applyBorder="1" applyAlignment="1" applyProtection="1"/>
    <xf numFmtId="0" fontId="22" fillId="3" borderId="0" xfId="0" applyNumberFormat="1" applyFont="1" applyFill="1" applyBorder="1" applyAlignment="1" applyProtection="1">
      <alignment horizontal="center"/>
    </xf>
    <xf numFmtId="0" fontId="17" fillId="3" borderId="0" xfId="0" applyNumberFormat="1" applyFont="1" applyFill="1" applyBorder="1" applyAlignment="1" applyProtection="1">
      <alignment horizontal="justify" wrapText="1"/>
    </xf>
    <xf numFmtId="0" fontId="22" fillId="3" borderId="0" xfId="0" applyNumberFormat="1" applyFont="1" applyFill="1" applyBorder="1" applyAlignment="1" applyProtection="1">
      <alignment horizontal="left"/>
    </xf>
    <xf numFmtId="0" fontId="11" fillId="3" borderId="0" xfId="0" applyNumberFormat="1" applyFont="1" applyFill="1" applyBorder="1" applyAlignment="1" applyProtection="1">
      <alignment vertical="center"/>
    </xf>
    <xf numFmtId="0" fontId="11" fillId="3" borderId="0" xfId="0" applyNumberFormat="1" applyFont="1" applyFill="1" applyBorder="1" applyAlignment="1" applyProtection="1">
      <alignment horizontal="center"/>
    </xf>
    <xf numFmtId="0" fontId="11" fillId="0" borderId="0" xfId="7" applyNumberFormat="1" applyFont="1" applyFill="1" applyBorder="1" applyAlignment="1" applyProtection="1"/>
    <xf numFmtId="0" fontId="10" fillId="0" borderId="0" xfId="7" applyNumberFormat="1" applyFont="1" applyFill="1" applyBorder="1" applyAlignment="1" applyProtection="1"/>
    <xf numFmtId="0" fontId="22" fillId="3" borderId="0" xfId="7" applyNumberFormat="1" applyFont="1" applyFill="1" applyBorder="1" applyAlignment="1" applyProtection="1">
      <alignment horizontal="left"/>
    </xf>
    <xf numFmtId="0" fontId="22" fillId="3" borderId="0" xfId="7" applyNumberFormat="1" applyFont="1" applyFill="1" applyBorder="1" applyAlignment="1" applyProtection="1">
      <alignment horizontal="center"/>
    </xf>
    <xf numFmtId="14" fontId="10" fillId="3" borderId="0" xfId="7" applyNumberFormat="1" applyFont="1" applyFill="1" applyBorder="1" applyAlignment="1" applyProtection="1">
      <alignment horizontal="right"/>
    </xf>
    <xf numFmtId="0" fontId="10" fillId="3" borderId="0" xfId="7" applyNumberFormat="1" applyFont="1" applyFill="1" applyBorder="1" applyAlignment="1" applyProtection="1"/>
    <xf numFmtId="0" fontId="10" fillId="3" borderId="0" xfId="7" applyNumberFormat="1" applyFont="1" applyFill="1" applyBorder="1" applyAlignment="1" applyProtection="1">
      <alignment horizontal="right"/>
    </xf>
    <xf numFmtId="14" fontId="10" fillId="3" borderId="0" xfId="7" applyNumberFormat="1" applyFont="1" applyFill="1" applyBorder="1" applyAlignment="1" applyProtection="1"/>
    <xf numFmtId="0" fontId="11" fillId="3" borderId="0" xfId="7" applyNumberFormat="1" applyFont="1" applyFill="1" applyBorder="1" applyAlignment="1" applyProtection="1"/>
    <xf numFmtId="0" fontId="23" fillId="3" borderId="0" xfId="7" applyNumberFormat="1" applyFont="1" applyFill="1" applyBorder="1" applyAlignment="1" applyProtection="1"/>
    <xf numFmtId="0" fontId="17" fillId="3" borderId="0" xfId="7" applyNumberFormat="1" applyFont="1" applyFill="1" applyBorder="1" applyAlignment="1" applyProtection="1">
      <alignment horizontal="justify" wrapText="1"/>
    </xf>
    <xf numFmtId="167" fontId="10" fillId="3" borderId="0" xfId="7" applyNumberFormat="1" applyFont="1" applyFill="1" applyBorder="1" applyAlignment="1" applyProtection="1"/>
    <xf numFmtId="167" fontId="10" fillId="0" borderId="0" xfId="7" applyNumberFormat="1" applyFont="1" applyFill="1" applyBorder="1" applyAlignment="1" applyProtection="1"/>
    <xf numFmtId="0" fontId="23" fillId="3" borderId="0" xfId="7" applyFont="1" applyFill="1" applyBorder="1" applyAlignment="1">
      <alignment vertical="center"/>
    </xf>
    <xf numFmtId="0" fontId="17" fillId="12" borderId="10" xfId="0" applyNumberFormat="1" applyFont="1" applyFill="1" applyBorder="1" applyAlignment="1" applyProtection="1">
      <alignment horizontal="center"/>
    </xf>
    <xf numFmtId="0" fontId="26" fillId="3" borderId="0" xfId="0" applyNumberFormat="1" applyFont="1" applyFill="1" applyBorder="1" applyAlignment="1" applyProtection="1"/>
    <xf numFmtId="0" fontId="17" fillId="12" borderId="12" xfId="0" applyNumberFormat="1" applyFont="1" applyFill="1" applyBorder="1" applyAlignment="1" applyProtection="1">
      <alignment horizontal="center"/>
    </xf>
    <xf numFmtId="0" fontId="17" fillId="12" borderId="26" xfId="0" applyNumberFormat="1" applyFont="1" applyFill="1" applyBorder="1" applyAlignment="1" applyProtection="1">
      <alignment horizontal="center"/>
    </xf>
    <xf numFmtId="0" fontId="17" fillId="3" borderId="0" xfId="7" applyFont="1" applyFill="1" applyBorder="1" applyAlignment="1">
      <alignment vertical="center"/>
    </xf>
    <xf numFmtId="0" fontId="11" fillId="3" borderId="0" xfId="7" applyNumberFormat="1" applyFont="1" applyFill="1" applyBorder="1" applyAlignment="1" applyProtection="1">
      <alignment horizontal="center"/>
    </xf>
    <xf numFmtId="0" fontId="17" fillId="3" borderId="0" xfId="7" applyFont="1" applyFill="1" applyBorder="1" applyAlignment="1">
      <alignment horizontal="left" vertical="center"/>
    </xf>
    <xf numFmtId="0" fontId="10" fillId="3" borderId="0" xfId="0" applyNumberFormat="1" applyFont="1" applyFill="1" applyBorder="1" applyAlignment="1" applyProtection="1">
      <alignment horizontal="justify" wrapText="1"/>
    </xf>
    <xf numFmtId="0" fontId="10" fillId="3" borderId="6" xfId="0" applyNumberFormat="1" applyFont="1" applyFill="1" applyBorder="1" applyAlignment="1" applyProtection="1">
      <alignment horizontal="justify" wrapText="1"/>
    </xf>
    <xf numFmtId="0" fontId="11" fillId="3" borderId="0" xfId="0" applyNumberFormat="1" applyFont="1" applyFill="1" applyBorder="1" applyAlignment="1" applyProtection="1">
      <alignment horizontal="left" wrapText="1"/>
    </xf>
    <xf numFmtId="0" fontId="17" fillId="3" borderId="0" xfId="7" applyNumberFormat="1" applyFont="1" applyFill="1" applyBorder="1" applyAlignment="1" applyProtection="1">
      <alignment horizontal="justify" wrapText="1"/>
    </xf>
    <xf numFmtId="0" fontId="22" fillId="3" borderId="0" xfId="7" applyNumberFormat="1" applyFont="1" applyFill="1" applyBorder="1" applyAlignment="1" applyProtection="1">
      <alignment horizontal="center"/>
    </xf>
    <xf numFmtId="0" fontId="22" fillId="3" borderId="0" xfId="0" applyNumberFormat="1" applyFont="1" applyFill="1" applyBorder="1" applyAlignment="1" applyProtection="1">
      <alignment horizontal="center"/>
    </xf>
    <xf numFmtId="0" fontId="22" fillId="3" borderId="0" xfId="7" applyNumberFormat="1" applyFont="1" applyFill="1" applyBorder="1" applyAlignment="1" applyProtection="1"/>
    <xf numFmtId="167" fontId="23" fillId="3" borderId="0" xfId="7" applyNumberFormat="1" applyFont="1" applyFill="1" applyBorder="1" applyAlignment="1">
      <alignment horizontal="center" vertical="center"/>
    </xf>
    <xf numFmtId="0" fontId="23" fillId="3" borderId="0" xfId="7" applyNumberFormat="1" applyFont="1" applyFill="1" applyBorder="1" applyAlignment="1" applyProtection="1">
      <alignment horizontal="right"/>
    </xf>
    <xf numFmtId="167" fontId="23" fillId="3" borderId="0" xfId="7" applyNumberFormat="1" applyFont="1" applyFill="1" applyBorder="1" applyAlignment="1" applyProtection="1">
      <alignment horizontal="right"/>
    </xf>
    <xf numFmtId="167" fontId="23" fillId="3" borderId="0" xfId="7" applyNumberFormat="1" applyFont="1" applyFill="1" applyBorder="1" applyAlignment="1">
      <alignment horizontal="right" vertical="center"/>
    </xf>
    <xf numFmtId="1" fontId="23" fillId="3" borderId="0" xfId="7" applyNumberFormat="1" applyFont="1" applyFill="1" applyBorder="1" applyAlignment="1">
      <alignment horizontal="center" vertical="center"/>
    </xf>
    <xf numFmtId="0" fontId="23" fillId="3" borderId="0" xfId="7" applyFont="1" applyFill="1" applyBorder="1" applyAlignment="1">
      <alignment horizontal="left" vertical="center"/>
    </xf>
    <xf numFmtId="167" fontId="17" fillId="3" borderId="0" xfId="7" applyNumberFormat="1" applyFont="1" applyFill="1" applyBorder="1" applyAlignment="1">
      <alignment horizontal="right" vertical="center"/>
    </xf>
    <xf numFmtId="0" fontId="17" fillId="3" borderId="8" xfId="7" applyFont="1" applyFill="1" applyBorder="1" applyAlignment="1">
      <alignment vertical="center"/>
    </xf>
    <xf numFmtId="167" fontId="23" fillId="3" borderId="0" xfId="7" applyNumberFormat="1" applyFont="1" applyFill="1" applyBorder="1" applyAlignment="1">
      <alignment vertical="center"/>
    </xf>
    <xf numFmtId="0" fontId="17" fillId="3" borderId="11" xfId="7" applyFont="1" applyFill="1" applyBorder="1" applyAlignment="1">
      <alignment horizontal="left" vertical="center"/>
    </xf>
    <xf numFmtId="0" fontId="23" fillId="3" borderId="11" xfId="7" applyFont="1" applyFill="1" applyBorder="1" applyAlignment="1">
      <alignment vertical="center"/>
    </xf>
    <xf numFmtId="167" fontId="17" fillId="3" borderId="11" xfId="7" applyNumberFormat="1" applyFont="1" applyFill="1" applyBorder="1" applyAlignment="1">
      <alignment horizontal="right" vertical="center"/>
    </xf>
    <xf numFmtId="167" fontId="17" fillId="3" borderId="0" xfId="7" applyNumberFormat="1" applyFont="1" applyFill="1" applyBorder="1" applyAlignment="1">
      <alignment vertical="center"/>
    </xf>
    <xf numFmtId="167" fontId="17" fillId="3" borderId="10" xfId="7" applyNumberFormat="1" applyFont="1" applyFill="1" applyBorder="1" applyAlignment="1">
      <alignment horizontal="right" vertical="center"/>
    </xf>
    <xf numFmtId="1" fontId="17" fillId="3" borderId="12" xfId="7" applyNumberFormat="1" applyFont="1" applyFill="1" applyBorder="1" applyAlignment="1">
      <alignment horizontal="center" vertical="center"/>
    </xf>
    <xf numFmtId="167" fontId="17" fillId="3" borderId="0" xfId="7" applyNumberFormat="1" applyFont="1" applyFill="1" applyBorder="1" applyAlignment="1">
      <alignment horizontal="left" vertical="center"/>
    </xf>
    <xf numFmtId="1" fontId="17" fillId="3" borderId="0" xfId="7" applyNumberFormat="1" applyFont="1" applyFill="1" applyBorder="1" applyAlignment="1">
      <alignment horizontal="center" vertical="center"/>
    </xf>
    <xf numFmtId="0" fontId="23" fillId="3" borderId="0" xfId="7" applyNumberFormat="1" applyFont="1" applyFill="1" applyBorder="1" applyAlignment="1" applyProtection="1">
      <alignment horizontal="left" vertical="center"/>
    </xf>
    <xf numFmtId="0" fontId="23" fillId="3" borderId="0" xfId="7" applyNumberFormat="1" applyFont="1" applyFill="1" applyBorder="1" applyAlignment="1" applyProtection="1">
      <alignment vertical="center"/>
    </xf>
    <xf numFmtId="4" fontId="23" fillId="3" borderId="0" xfId="7" applyNumberFormat="1" applyFont="1" applyFill="1" applyBorder="1" applyAlignment="1" applyProtection="1">
      <alignment horizontal="right" vertical="center"/>
    </xf>
    <xf numFmtId="167" fontId="23" fillId="3" borderId="0" xfId="7" applyNumberFormat="1" applyFont="1" applyFill="1" applyBorder="1" applyAlignment="1" applyProtection="1">
      <alignment vertical="center"/>
    </xf>
    <xf numFmtId="167" fontId="17" fillId="3" borderId="0" xfId="7" applyNumberFormat="1" applyFont="1" applyFill="1" applyBorder="1" applyAlignment="1" applyProtection="1">
      <alignment vertical="center"/>
    </xf>
    <xf numFmtId="167" fontId="23" fillId="3" borderId="0" xfId="7" applyNumberFormat="1" applyFont="1" applyFill="1" applyBorder="1" applyAlignment="1" applyProtection="1"/>
    <xf numFmtId="167" fontId="23" fillId="3" borderId="0" xfId="7" applyNumberFormat="1" applyFont="1" applyFill="1" applyBorder="1" applyAlignment="1" applyProtection="1">
      <alignment horizontal="right" vertical="center"/>
    </xf>
    <xf numFmtId="167" fontId="23" fillId="3" borderId="0" xfId="7" applyNumberFormat="1" applyFont="1" applyFill="1" applyBorder="1" applyAlignment="1">
      <alignment horizontal="left" vertical="center"/>
    </xf>
    <xf numFmtId="167" fontId="23" fillId="3" borderId="0" xfId="7" applyNumberFormat="1" applyFont="1" applyFill="1" applyBorder="1" applyAlignment="1" applyProtection="1">
      <alignment horizontal="left" vertical="center"/>
    </xf>
    <xf numFmtId="0" fontId="33" fillId="3" borderId="0" xfId="16" applyFont="1" applyFill="1" applyBorder="1" applyAlignment="1">
      <alignment horizontal="left" vertical="center"/>
    </xf>
    <xf numFmtId="0" fontId="33" fillId="9" borderId="0" xfId="16" applyFont="1" applyFill="1" applyBorder="1" applyAlignment="1">
      <alignment horizontal="left" vertical="center"/>
    </xf>
    <xf numFmtId="4" fontId="23" fillId="3" borderId="0" xfId="7" applyNumberFormat="1" applyFont="1" applyFill="1" applyBorder="1" applyAlignment="1">
      <alignment horizontal="right" vertical="center"/>
    </xf>
    <xf numFmtId="0" fontId="10" fillId="3" borderId="0" xfId="7" applyNumberFormat="1" applyFont="1" applyFill="1" applyBorder="1" applyAlignment="1" applyProtection="1">
      <alignment horizontal="left"/>
    </xf>
    <xf numFmtId="0" fontId="10" fillId="3" borderId="0" xfId="7" applyNumberFormat="1" applyFont="1" applyFill="1" applyBorder="1" applyAlignment="1" applyProtection="1">
      <alignment horizontal="left" vertical="center"/>
    </xf>
    <xf numFmtId="0" fontId="10" fillId="3" borderId="0" xfId="7" applyNumberFormat="1" applyFont="1" applyFill="1" applyBorder="1" applyAlignment="1" applyProtection="1">
      <alignment vertical="center"/>
    </xf>
    <xf numFmtId="167" fontId="10" fillId="3" borderId="0" xfId="7" applyNumberFormat="1" applyFont="1" applyFill="1" applyBorder="1" applyAlignment="1" applyProtection="1">
      <alignment vertical="center"/>
    </xf>
    <xf numFmtId="4" fontId="10" fillId="3" borderId="0" xfId="7" applyNumberFormat="1" applyFont="1" applyFill="1" applyBorder="1" applyAlignment="1" applyProtection="1">
      <alignment horizontal="right" vertical="center"/>
    </xf>
    <xf numFmtId="0" fontId="17" fillId="3" borderId="0" xfId="7" applyNumberFormat="1" applyFont="1" applyFill="1" applyBorder="1" applyAlignment="1" applyProtection="1">
      <alignment vertical="center"/>
    </xf>
    <xf numFmtId="0" fontId="11" fillId="3" borderId="0" xfId="0" applyNumberFormat="1" applyFont="1" applyFill="1" applyBorder="1" applyAlignment="1" applyProtection="1">
      <alignment wrapText="1"/>
    </xf>
    <xf numFmtId="0" fontId="11" fillId="3" borderId="0" xfId="0" applyNumberFormat="1" applyFont="1" applyFill="1" applyBorder="1" applyAlignment="1" applyProtection="1">
      <alignment horizontal="left" vertical="top" wrapText="1"/>
    </xf>
    <xf numFmtId="0" fontId="10" fillId="3" borderId="0" xfId="0" applyNumberFormat="1" applyFont="1" applyFill="1" applyBorder="1" applyAlignment="1" applyProtection="1">
      <alignment horizontal="justify" vertical="top" wrapText="1"/>
    </xf>
    <xf numFmtId="0" fontId="10" fillId="3" borderId="6" xfId="0" applyNumberFormat="1" applyFont="1" applyFill="1" applyBorder="1" applyAlignment="1" applyProtection="1">
      <alignment horizontal="justify" vertical="top" wrapText="1"/>
    </xf>
    <xf numFmtId="0" fontId="22" fillId="3" borderId="0" xfId="0" applyNumberFormat="1" applyFont="1" applyFill="1" applyBorder="1" applyAlignment="1" applyProtection="1">
      <alignment horizontal="center"/>
    </xf>
    <xf numFmtId="0" fontId="22" fillId="3" borderId="0" xfId="7" applyNumberFormat="1" applyFont="1" applyFill="1" applyBorder="1" applyAlignment="1" applyProtection="1">
      <alignment horizontal="center"/>
    </xf>
    <xf numFmtId="0" fontId="30" fillId="3" borderId="0" xfId="0" applyNumberFormat="1" applyFont="1" applyFill="1" applyBorder="1" applyAlignment="1" applyProtection="1">
      <alignment horizontal="right"/>
    </xf>
    <xf numFmtId="0" fontId="22" fillId="3" borderId="0" xfId="0" applyNumberFormat="1" applyFont="1" applyFill="1" applyBorder="1" applyAlignment="1" applyProtection="1">
      <alignment horizontal="center"/>
    </xf>
    <xf numFmtId="167" fontId="23" fillId="3" borderId="0" xfId="0" applyNumberFormat="1" applyFont="1" applyFill="1" applyBorder="1" applyAlignment="1">
      <alignment horizontal="right" vertical="center"/>
    </xf>
    <xf numFmtId="167" fontId="17" fillId="3" borderId="0" xfId="7" applyNumberFormat="1" applyFont="1" applyFill="1" applyBorder="1" applyAlignment="1">
      <alignment horizontal="right" vertical="center"/>
    </xf>
    <xf numFmtId="167" fontId="17" fillId="3" borderId="0" xfId="7" applyNumberFormat="1" applyFont="1" applyFill="1" applyBorder="1" applyAlignment="1" applyProtection="1">
      <alignment horizontal="right" vertical="center"/>
    </xf>
    <xf numFmtId="4" fontId="10" fillId="3" borderId="0" xfId="0" applyNumberFormat="1" applyFont="1" applyFill="1" applyBorder="1" applyAlignment="1" applyProtection="1"/>
    <xf numFmtId="0" fontId="10" fillId="0" borderId="0" xfId="0" applyNumberFormat="1" applyFont="1" applyFill="1" applyBorder="1" applyAlignment="1" applyProtection="1">
      <alignment vertical="center"/>
    </xf>
    <xf numFmtId="0" fontId="17" fillId="3" borderId="0" xfId="0" applyNumberFormat="1" applyFont="1" applyFill="1" applyBorder="1" applyAlignment="1" applyProtection="1">
      <alignment horizontal="justify" wrapText="1"/>
    </xf>
    <xf numFmtId="167" fontId="23" fillId="3" borderId="0" xfId="0" applyNumberFormat="1" applyFont="1" applyFill="1" applyBorder="1" applyAlignment="1">
      <alignment horizontal="right" vertical="center"/>
    </xf>
    <xf numFmtId="167" fontId="23" fillId="3" borderId="0" xfId="7" applyNumberFormat="1" applyFont="1" applyFill="1" applyBorder="1" applyAlignment="1">
      <alignment horizontal="center" vertical="center"/>
    </xf>
    <xf numFmtId="0" fontId="23" fillId="3" borderId="0" xfId="7" applyFont="1" applyFill="1" applyBorder="1" applyAlignment="1">
      <alignment horizontal="justify" vertical="center" wrapText="1"/>
    </xf>
    <xf numFmtId="0" fontId="46" fillId="0" borderId="0" xfId="0" applyNumberFormat="1" applyFont="1" applyFill="1" applyBorder="1" applyAlignment="1" applyProtection="1"/>
    <xf numFmtId="0" fontId="20" fillId="13" borderId="53" xfId="0" applyNumberFormat="1" applyFont="1" applyFill="1" applyBorder="1" applyAlignment="1" applyProtection="1">
      <alignment horizontal="right"/>
    </xf>
    <xf numFmtId="43" fontId="20" fillId="13" borderId="53" xfId="0" applyNumberFormat="1" applyFont="1" applyFill="1" applyBorder="1" applyAlignment="1" applyProtection="1"/>
    <xf numFmtId="0" fontId="20" fillId="13" borderId="53" xfId="0" applyNumberFormat="1" applyFont="1" applyFill="1" applyBorder="1" applyAlignment="1" applyProtection="1"/>
    <xf numFmtId="0" fontId="17" fillId="3" borderId="0" xfId="0" applyFont="1" applyFill="1" applyBorder="1" applyAlignment="1">
      <alignment horizontal="center" vertical="center"/>
    </xf>
    <xf numFmtId="170" fontId="23" fillId="3" borderId="0" xfId="0" applyNumberFormat="1" applyFont="1" applyFill="1" applyBorder="1" applyAlignment="1">
      <alignment horizontal="center" vertical="center"/>
    </xf>
    <xf numFmtId="49" fontId="23" fillId="3" borderId="0" xfId="0" applyNumberFormat="1" applyFont="1" applyFill="1" applyBorder="1" applyAlignment="1">
      <alignment horizontal="center" vertical="center"/>
    </xf>
    <xf numFmtId="167" fontId="17" fillId="3" borderId="0" xfId="0" applyNumberFormat="1" applyFont="1" applyFill="1" applyBorder="1" applyAlignment="1" applyProtection="1">
      <alignment horizontal="right"/>
    </xf>
    <xf numFmtId="0" fontId="23" fillId="3" borderId="0" xfId="0" applyFont="1" applyFill="1" applyBorder="1" applyAlignment="1">
      <alignment horizontal="center" vertical="center"/>
    </xf>
    <xf numFmtId="0" fontId="10" fillId="3" borderId="0" xfId="0" applyNumberFormat="1" applyFont="1" applyFill="1" applyBorder="1" applyAlignment="1" applyProtection="1">
      <alignment horizontal="center"/>
    </xf>
    <xf numFmtId="49" fontId="10" fillId="3" borderId="0" xfId="0" applyNumberFormat="1" applyFont="1" applyFill="1" applyBorder="1" applyAlignment="1" applyProtection="1">
      <alignment horizontal="center"/>
    </xf>
    <xf numFmtId="167" fontId="17" fillId="3" borderId="0" xfId="7" applyNumberFormat="1" applyFont="1" applyFill="1" applyBorder="1" applyAlignment="1" applyProtection="1">
      <alignment horizontal="right"/>
    </xf>
    <xf numFmtId="0" fontId="23" fillId="3" borderId="0" xfId="7" applyFont="1" applyFill="1" applyBorder="1" applyAlignment="1">
      <alignment horizontal="center" vertical="center"/>
    </xf>
    <xf numFmtId="0" fontId="10" fillId="3" borderId="0" xfId="7" applyNumberFormat="1" applyFont="1" applyFill="1" applyBorder="1" applyAlignment="1" applyProtection="1">
      <alignment horizontal="center"/>
    </xf>
    <xf numFmtId="167" fontId="11" fillId="3" borderId="0" xfId="7" applyNumberFormat="1" applyFont="1" applyFill="1" applyBorder="1" applyAlignment="1" applyProtection="1"/>
    <xf numFmtId="0" fontId="23" fillId="3" borderId="8" xfId="0" applyFont="1" applyFill="1" applyBorder="1" applyAlignment="1">
      <alignment vertical="center"/>
    </xf>
    <xf numFmtId="167" fontId="23" fillId="3" borderId="8" xfId="0" applyNumberFormat="1" applyFont="1" applyFill="1" applyBorder="1" applyAlignment="1">
      <alignment horizontal="center" vertical="center"/>
    </xf>
    <xf numFmtId="167" fontId="23" fillId="3" borderId="8" xfId="0" applyNumberFormat="1" applyFont="1" applyFill="1" applyBorder="1" applyAlignment="1">
      <alignment horizontal="right" vertical="center"/>
    </xf>
    <xf numFmtId="0" fontId="17" fillId="3" borderId="8" xfId="0" applyFont="1" applyFill="1" applyBorder="1" applyAlignment="1">
      <alignment vertical="center"/>
    </xf>
    <xf numFmtId="167" fontId="17" fillId="3" borderId="8" xfId="0" applyNumberFormat="1" applyFont="1" applyFill="1" applyBorder="1" applyAlignment="1">
      <alignment horizontal="right" vertical="center"/>
    </xf>
    <xf numFmtId="0" fontId="23" fillId="3" borderId="0" xfId="7" applyFont="1" applyFill="1" applyBorder="1" applyAlignment="1">
      <alignment vertical="center" wrapText="1"/>
    </xf>
    <xf numFmtId="0" fontId="17" fillId="3" borderId="10" xfId="7" applyFont="1" applyFill="1" applyBorder="1" applyAlignment="1">
      <alignment horizontal="left" vertical="center"/>
    </xf>
    <xf numFmtId="0" fontId="67" fillId="0" borderId="0" xfId="0" applyNumberFormat="1" applyFont="1" applyFill="1" applyBorder="1" applyAlignment="1" applyProtection="1"/>
    <xf numFmtId="0" fontId="67" fillId="3" borderId="0" xfId="0" applyNumberFormat="1" applyFont="1" applyFill="1" applyBorder="1" applyAlignment="1" applyProtection="1"/>
    <xf numFmtId="0" fontId="68" fillId="3" borderId="0" xfId="0" applyNumberFormat="1" applyFont="1" applyFill="1" applyBorder="1" applyAlignment="1" applyProtection="1"/>
    <xf numFmtId="0" fontId="12" fillId="3" borderId="0" xfId="0" applyNumberFormat="1" applyFont="1" applyFill="1" applyBorder="1" applyAlignment="1" applyProtection="1">
      <alignment horizontal="center" vertical="center" wrapText="1"/>
    </xf>
    <xf numFmtId="4" fontId="11" fillId="3" borderId="0" xfId="0" applyNumberFormat="1" applyFont="1" applyFill="1" applyBorder="1" applyAlignment="1">
      <alignment horizontal="right" vertical="center"/>
    </xf>
    <xf numFmtId="4" fontId="17" fillId="3" borderId="0" xfId="7" applyNumberFormat="1" applyFont="1" applyFill="1" applyBorder="1" applyAlignment="1">
      <alignment horizontal="right" vertical="center"/>
    </xf>
    <xf numFmtId="4" fontId="23" fillId="3" borderId="0" xfId="0" applyNumberFormat="1" applyFont="1" applyFill="1" applyBorder="1" applyAlignment="1">
      <alignment horizontal="center" vertical="center"/>
    </xf>
    <xf numFmtId="4" fontId="17" fillId="3" borderId="0" xfId="0" applyNumberFormat="1" applyFont="1" applyFill="1" applyBorder="1" applyAlignment="1">
      <alignment horizontal="right" vertical="center"/>
    </xf>
    <xf numFmtId="4" fontId="11" fillId="12" borderId="11" xfId="0" applyNumberFormat="1" applyFont="1" applyFill="1" applyBorder="1" applyAlignment="1" applyProtection="1">
      <alignment wrapText="1"/>
    </xf>
    <xf numFmtId="4" fontId="11" fillId="12" borderId="11" xfId="0" applyNumberFormat="1" applyFont="1" applyFill="1" applyBorder="1" applyAlignment="1" applyProtection="1"/>
    <xf numFmtId="4" fontId="23" fillId="3" borderId="0" xfId="7" applyNumberFormat="1" applyFont="1" applyFill="1" applyBorder="1" applyAlignment="1">
      <alignment horizontal="center" vertical="center"/>
    </xf>
    <xf numFmtId="4" fontId="17" fillId="3" borderId="0" xfId="7" applyNumberFormat="1" applyFont="1" applyFill="1" applyBorder="1" applyAlignment="1">
      <alignment horizontal="center" vertical="center"/>
    </xf>
    <xf numFmtId="167" fontId="23" fillId="12" borderId="0" xfId="7" applyNumberFormat="1" applyFont="1" applyFill="1" applyBorder="1" applyAlignment="1">
      <alignment horizontal="center" vertical="center"/>
    </xf>
    <xf numFmtId="167" fontId="23" fillId="12" borderId="0" xfId="7" applyNumberFormat="1" applyFont="1" applyFill="1" applyBorder="1" applyAlignment="1">
      <alignment horizontal="right" vertical="center"/>
    </xf>
    <xf numFmtId="0" fontId="23" fillId="3" borderId="14" xfId="0" applyFont="1" applyFill="1" applyBorder="1" applyAlignment="1">
      <alignment vertical="center"/>
    </xf>
    <xf numFmtId="0" fontId="17" fillId="3" borderId="14" xfId="0" applyFont="1" applyFill="1" applyBorder="1" applyAlignment="1">
      <alignment vertical="center"/>
    </xf>
    <xf numFmtId="4" fontId="17" fillId="12" borderId="0" xfId="0" applyNumberFormat="1" applyFont="1" applyFill="1" applyBorder="1" applyAlignment="1">
      <alignment horizontal="right" vertical="center"/>
    </xf>
    <xf numFmtId="167" fontId="23" fillId="12" borderId="0" xfId="0" applyNumberFormat="1" applyFont="1" applyFill="1" applyBorder="1" applyAlignment="1">
      <alignment horizontal="right" vertical="center"/>
    </xf>
    <xf numFmtId="4" fontId="23" fillId="3" borderId="0" xfId="0" applyNumberFormat="1" applyFont="1" applyFill="1" applyBorder="1" applyAlignment="1">
      <alignment vertical="center"/>
    </xf>
    <xf numFmtId="4" fontId="23" fillId="12" borderId="0" xfId="0" applyNumberFormat="1" applyFont="1" applyFill="1" applyBorder="1" applyAlignment="1">
      <alignment vertical="center"/>
    </xf>
    <xf numFmtId="0" fontId="48" fillId="3" borderId="0" xfId="4" applyFont="1" applyFill="1" applyBorder="1" applyAlignment="1"/>
    <xf numFmtId="0" fontId="64" fillId="3" borderId="0" xfId="4" applyFont="1" applyFill="1" applyBorder="1" applyAlignment="1">
      <alignment horizontal="right" vertical="top"/>
    </xf>
    <xf numFmtId="0" fontId="62" fillId="3" borderId="0" xfId="4" applyFont="1" applyFill="1" applyBorder="1" applyAlignment="1">
      <alignment horizontal="justify" vertical="center" wrapText="1"/>
    </xf>
    <xf numFmtId="0" fontId="62" fillId="3" borderId="20" xfId="4" applyFont="1" applyFill="1" applyBorder="1" applyAlignment="1">
      <alignment horizontal="justify" vertical="center" wrapText="1"/>
    </xf>
    <xf numFmtId="0" fontId="43" fillId="3" borderId="19" xfId="6" applyNumberFormat="1" applyFont="1" applyFill="1" applyBorder="1" applyAlignment="1" applyProtection="1">
      <alignment horizontal="left"/>
    </xf>
    <xf numFmtId="0" fontId="43" fillId="3" borderId="0" xfId="6" applyNumberFormat="1" applyFont="1" applyFill="1" applyBorder="1" applyAlignment="1" applyProtection="1">
      <alignment horizontal="left"/>
    </xf>
    <xf numFmtId="0" fontId="42" fillId="3" borderId="0" xfId="6" applyNumberFormat="1" applyFont="1" applyFill="1" applyBorder="1" applyAlignment="1" applyProtection="1"/>
    <xf numFmtId="0" fontId="47" fillId="3" borderId="0" xfId="6" applyNumberFormat="1" applyFont="1" applyFill="1" applyBorder="1" applyAlignment="1" applyProtection="1"/>
    <xf numFmtId="0" fontId="47" fillId="3" borderId="20" xfId="6" applyNumberFormat="1" applyFont="1" applyFill="1" applyBorder="1" applyAlignment="1" applyProtection="1"/>
    <xf numFmtId="0" fontId="48" fillId="3" borderId="14" xfId="4" applyFont="1" applyFill="1" applyBorder="1" applyAlignment="1"/>
    <xf numFmtId="0" fontId="64" fillId="3" borderId="14" xfId="4" applyFont="1" applyFill="1" applyBorder="1" applyAlignment="1">
      <alignment horizontal="right" vertical="top"/>
    </xf>
    <xf numFmtId="0" fontId="62" fillId="3" borderId="14" xfId="4" applyFont="1" applyFill="1" applyBorder="1" applyAlignment="1">
      <alignment horizontal="justify" vertical="center" wrapText="1"/>
    </xf>
    <xf numFmtId="0" fontId="62" fillId="3" borderId="22" xfId="4" applyFont="1" applyFill="1" applyBorder="1" applyAlignment="1">
      <alignment horizontal="justify" vertical="center" wrapText="1"/>
    </xf>
    <xf numFmtId="0" fontId="25" fillId="3" borderId="21" xfId="4" applyFont="1" applyFill="1" applyBorder="1"/>
    <xf numFmtId="0" fontId="35" fillId="3" borderId="17" xfId="4" applyFont="1" applyFill="1" applyBorder="1"/>
    <xf numFmtId="0" fontId="10" fillId="3" borderId="16" xfId="6" applyNumberFormat="1" applyFont="1" applyFill="1" applyBorder="1" applyAlignment="1" applyProtection="1"/>
    <xf numFmtId="167" fontId="23" fillId="3" borderId="0" xfId="0" applyNumberFormat="1" applyFont="1" applyFill="1" applyBorder="1" applyAlignment="1">
      <alignment horizontal="right" vertical="center"/>
    </xf>
    <xf numFmtId="167" fontId="23" fillId="3" borderId="19" xfId="0" applyNumberFormat="1" applyFont="1" applyFill="1" applyBorder="1" applyAlignment="1">
      <alignment horizontal="right" vertical="center"/>
    </xf>
    <xf numFmtId="167" fontId="23" fillId="3" borderId="20" xfId="0" applyNumberFormat="1" applyFont="1" applyFill="1" applyBorder="1" applyAlignment="1">
      <alignment horizontal="right" vertical="center"/>
    </xf>
    <xf numFmtId="167" fontId="23" fillId="3" borderId="0" xfId="0" applyNumberFormat="1" applyFont="1" applyFill="1" applyBorder="1" applyAlignment="1">
      <alignment horizontal="right" vertical="center"/>
    </xf>
    <xf numFmtId="167" fontId="23" fillId="3" borderId="14" xfId="0" applyNumberFormat="1" applyFont="1" applyFill="1" applyBorder="1" applyAlignment="1" applyProtection="1">
      <alignment horizontal="left" vertical="center"/>
    </xf>
    <xf numFmtId="167" fontId="23" fillId="3" borderId="14" xfId="0" applyNumberFormat="1" applyFont="1" applyFill="1" applyBorder="1" applyAlignment="1" applyProtection="1">
      <alignment vertical="center"/>
    </xf>
    <xf numFmtId="4" fontId="23" fillId="3" borderId="14" xfId="0" applyNumberFormat="1" applyFont="1" applyFill="1" applyBorder="1" applyAlignment="1">
      <alignment horizontal="right" vertical="center"/>
    </xf>
    <xf numFmtId="165" fontId="11" fillId="3" borderId="0" xfId="0" applyNumberFormat="1" applyFont="1" applyFill="1" applyBorder="1" applyAlignment="1">
      <alignment horizontal="right" vertical="center"/>
    </xf>
    <xf numFmtId="4" fontId="17" fillId="12" borderId="0" xfId="7" applyNumberFormat="1" applyFont="1" applyFill="1" applyBorder="1" applyAlignment="1">
      <alignment horizontal="right" vertical="center"/>
    </xf>
    <xf numFmtId="0" fontId="60" fillId="3" borderId="1" xfId="0" applyNumberFormat="1" applyFont="1" applyFill="1" applyBorder="1" applyAlignment="1" applyProtection="1"/>
    <xf numFmtId="165" fontId="59" fillId="3" borderId="1" xfId="0" applyNumberFormat="1" applyFont="1" applyFill="1" applyBorder="1" applyAlignment="1">
      <alignment horizontal="right" vertical="center"/>
    </xf>
    <xf numFmtId="4" fontId="17" fillId="3" borderId="14" xfId="7" applyNumberFormat="1" applyFont="1" applyFill="1" applyBorder="1" applyAlignment="1">
      <alignment horizontal="right" vertical="center"/>
    </xf>
    <xf numFmtId="0" fontId="11" fillId="3" borderId="0" xfId="0" applyNumberFormat="1" applyFont="1" applyFill="1" applyBorder="1" applyAlignment="1" applyProtection="1">
      <alignment horizontal="center"/>
    </xf>
    <xf numFmtId="0" fontId="22" fillId="3" borderId="0" xfId="0" applyNumberFormat="1" applyFont="1" applyFill="1" applyBorder="1" applyAlignment="1" applyProtection="1">
      <alignment horizontal="center"/>
    </xf>
    <xf numFmtId="0" fontId="10" fillId="3" borderId="5" xfId="0" applyNumberFormat="1" applyFont="1" applyFill="1" applyBorder="1" applyAlignment="1" applyProtection="1">
      <alignment horizontal="center"/>
    </xf>
    <xf numFmtId="0" fontId="22" fillId="3" borderId="0" xfId="0" applyNumberFormat="1" applyFont="1" applyFill="1" applyBorder="1" applyAlignment="1" applyProtection="1">
      <alignment horizontal="center"/>
    </xf>
    <xf numFmtId="0" fontId="22" fillId="3" borderId="0" xfId="7" applyNumberFormat="1" applyFont="1" applyFill="1" applyBorder="1" applyAlignment="1" applyProtection="1">
      <alignment horizontal="center"/>
    </xf>
    <xf numFmtId="0" fontId="11" fillId="3" borderId="0" xfId="7" applyNumberFormat="1" applyFont="1" applyFill="1" applyBorder="1" applyAlignment="1" applyProtection="1">
      <alignment horizontal="center"/>
    </xf>
    <xf numFmtId="0" fontId="23" fillId="3" borderId="0" xfId="0" applyFont="1" applyFill="1" applyBorder="1" applyAlignment="1">
      <alignment horizontal="justify" vertical="center"/>
    </xf>
    <xf numFmtId="0" fontId="10" fillId="3" borderId="5" xfId="0" applyNumberFormat="1" applyFont="1" applyFill="1" applyBorder="1" applyAlignment="1" applyProtection="1">
      <alignment horizontal="center"/>
    </xf>
    <xf numFmtId="0" fontId="10" fillId="3" borderId="0" xfId="0" applyNumberFormat="1" applyFont="1" applyFill="1" applyBorder="1" applyAlignment="1" applyProtection="1">
      <alignment horizontal="justify" vertical="center"/>
    </xf>
    <xf numFmtId="0" fontId="10" fillId="3" borderId="6" xfId="0" applyNumberFormat="1" applyFont="1" applyFill="1" applyBorder="1" applyAlignment="1" applyProtection="1">
      <alignment horizontal="justify" vertical="center"/>
    </xf>
    <xf numFmtId="0" fontId="18" fillId="0" borderId="0" xfId="0" applyNumberFormat="1" applyFont="1" applyFill="1" applyBorder="1" applyAlignment="1" applyProtection="1"/>
    <xf numFmtId="0" fontId="18" fillId="3" borderId="19" xfId="4" applyFont="1" applyFill="1" applyBorder="1"/>
    <xf numFmtId="0" fontId="18" fillId="3" borderId="5" xfId="0" applyNumberFormat="1" applyFont="1" applyFill="1" applyBorder="1" applyAlignment="1" applyProtection="1">
      <alignment vertical="center" wrapText="1"/>
    </xf>
    <xf numFmtId="0" fontId="12" fillId="3" borderId="0" xfId="7" applyNumberFormat="1" applyFont="1" applyFill="1" applyBorder="1" applyAlignment="1" applyProtection="1">
      <alignment vertical="center" wrapText="1"/>
    </xf>
    <xf numFmtId="0" fontId="13" fillId="3" borderId="0" xfId="7" applyNumberFormat="1" applyFont="1" applyFill="1" applyBorder="1" applyAlignment="1" applyProtection="1">
      <alignment vertical="center" wrapText="1"/>
    </xf>
    <xf numFmtId="0" fontId="12" fillId="3" borderId="0" xfId="7" applyNumberFormat="1" applyFont="1" applyFill="1" applyBorder="1" applyAlignment="1" applyProtection="1">
      <alignment horizontal="center" vertical="center" wrapText="1"/>
    </xf>
    <xf numFmtId="0" fontId="15" fillId="3" borderId="0" xfId="7" applyNumberFormat="1" applyFont="1" applyFill="1" applyBorder="1" applyAlignment="1" applyProtection="1"/>
    <xf numFmtId="0" fontId="30" fillId="3" borderId="0" xfId="7" applyNumberFormat="1" applyFont="1" applyFill="1" applyBorder="1" applyAlignment="1" applyProtection="1">
      <alignment horizontal="right"/>
    </xf>
    <xf numFmtId="9" fontId="17" fillId="3" borderId="0" xfId="7" applyNumberFormat="1" applyFont="1" applyFill="1" applyBorder="1" applyAlignment="1">
      <alignment horizontal="right" vertical="center"/>
    </xf>
    <xf numFmtId="9" fontId="23" fillId="3" borderId="0" xfId="7" applyNumberFormat="1" applyFont="1" applyFill="1" applyBorder="1" applyAlignment="1">
      <alignment horizontal="right" vertical="center"/>
    </xf>
    <xf numFmtId="4" fontId="11" fillId="12" borderId="11" xfId="7" applyNumberFormat="1" applyFont="1" applyFill="1" applyBorder="1" applyAlignment="1" applyProtection="1">
      <alignment vertical="center"/>
    </xf>
    <xf numFmtId="0" fontId="10" fillId="12" borderId="11" xfId="7" applyNumberFormat="1" applyFont="1" applyFill="1" applyBorder="1" applyAlignment="1" applyProtection="1">
      <alignment vertical="center"/>
    </xf>
    <xf numFmtId="0" fontId="17" fillId="3" borderId="5" xfId="7" applyNumberFormat="1" applyFont="1" applyFill="1" applyBorder="1" applyAlignment="1" applyProtection="1">
      <alignment horizontal="center" vertical="center"/>
    </xf>
    <xf numFmtId="0" fontId="17" fillId="3" borderId="0" xfId="7" applyNumberFormat="1" applyFont="1" applyFill="1" applyBorder="1" applyAlignment="1" applyProtection="1">
      <alignment horizontal="center" vertical="center"/>
    </xf>
    <xf numFmtId="0" fontId="17" fillId="3" borderId="6" xfId="7" applyNumberFormat="1" applyFont="1" applyFill="1" applyBorder="1" applyAlignment="1" applyProtection="1">
      <alignment horizontal="center" vertical="center"/>
    </xf>
    <xf numFmtId="0" fontId="10" fillId="3" borderId="5" xfId="7" applyNumberFormat="1" applyFont="1" applyFill="1" applyBorder="1" applyAlignment="1" applyProtection="1"/>
    <xf numFmtId="0" fontId="10" fillId="3" borderId="6" xfId="7" applyNumberFormat="1" applyFont="1" applyFill="1" applyBorder="1" applyAlignment="1" applyProtection="1"/>
    <xf numFmtId="0" fontId="10" fillId="3" borderId="5" xfId="7" applyNumberFormat="1" applyFont="1" applyFill="1" applyBorder="1" applyAlignment="1" applyProtection="1">
      <alignment horizontal="center"/>
    </xf>
    <xf numFmtId="0" fontId="11" fillId="3" borderId="0" xfId="7" applyNumberFormat="1" applyFont="1" applyFill="1" applyBorder="1" applyAlignment="1" applyProtection="1">
      <alignment horizontal="left" wrapText="1"/>
    </xf>
    <xf numFmtId="0" fontId="10" fillId="3" borderId="0" xfId="7" applyNumberFormat="1" applyFont="1" applyFill="1" applyBorder="1" applyAlignment="1" applyProtection="1">
      <alignment horizontal="justify" wrapText="1"/>
    </xf>
    <xf numFmtId="0" fontId="10" fillId="3" borderId="6" xfId="7" applyNumberFormat="1" applyFont="1" applyFill="1" applyBorder="1" applyAlignment="1" applyProtection="1">
      <alignment horizontal="justify" wrapText="1"/>
    </xf>
    <xf numFmtId="0" fontId="11" fillId="3" borderId="0" xfId="7" applyNumberFormat="1" applyFont="1" applyFill="1" applyBorder="1" applyAlignment="1" applyProtection="1">
      <alignment horizontal="left" vertical="top" wrapText="1"/>
    </xf>
    <xf numFmtId="0" fontId="10" fillId="3" borderId="7" xfId="7" applyNumberFormat="1" applyFont="1" applyFill="1" applyBorder="1" applyAlignment="1" applyProtection="1">
      <alignment horizontal="center"/>
    </xf>
    <xf numFmtId="0" fontId="10" fillId="3" borderId="8" xfId="7" applyNumberFormat="1" applyFont="1" applyFill="1" applyBorder="1" applyAlignment="1" applyProtection="1"/>
    <xf numFmtId="0" fontId="10" fillId="3" borderId="9" xfId="7" applyNumberFormat="1" applyFont="1" applyFill="1" applyBorder="1" applyAlignment="1" applyProtection="1"/>
    <xf numFmtId="10" fontId="10" fillId="3" borderId="0" xfId="7" applyNumberFormat="1" applyFont="1" applyFill="1" applyBorder="1" applyAlignment="1" applyProtection="1"/>
    <xf numFmtId="10" fontId="17" fillId="3" borderId="0" xfId="7" applyNumberFormat="1" applyFont="1" applyFill="1" applyBorder="1" applyAlignment="1">
      <alignment horizontal="right" vertical="center"/>
    </xf>
    <xf numFmtId="10" fontId="23" fillId="3" borderId="0" xfId="7" applyNumberFormat="1" applyFont="1" applyFill="1" applyBorder="1" applyAlignment="1">
      <alignment horizontal="right" vertical="center"/>
    </xf>
    <xf numFmtId="167" fontId="10" fillId="12" borderId="11" xfId="7" applyNumberFormat="1" applyFont="1" applyFill="1" applyBorder="1" applyAlignment="1" applyProtection="1">
      <alignment vertical="center"/>
    </xf>
    <xf numFmtId="4" fontId="10" fillId="3" borderId="0" xfId="7" applyNumberFormat="1" applyFont="1" applyFill="1" applyBorder="1" applyAlignment="1" applyProtection="1"/>
    <xf numFmtId="0" fontId="10" fillId="3" borderId="5" xfId="0" applyNumberFormat="1" applyFont="1" applyFill="1" applyBorder="1" applyAlignment="1" applyProtection="1">
      <alignment horizontal="center"/>
    </xf>
    <xf numFmtId="0" fontId="10" fillId="3" borderId="0" xfId="0" applyNumberFormat="1" applyFont="1" applyFill="1" applyBorder="1" applyAlignment="1" applyProtection="1">
      <alignment horizontal="justify" vertical="center" wrapText="1"/>
    </xf>
    <xf numFmtId="0" fontId="10" fillId="3" borderId="6" xfId="0" applyNumberFormat="1" applyFont="1" applyFill="1" applyBorder="1" applyAlignment="1" applyProtection="1">
      <alignment horizontal="justify" vertical="center" wrapText="1"/>
    </xf>
    <xf numFmtId="0" fontId="44" fillId="3" borderId="14" xfId="6" applyNumberFormat="1" applyFont="1" applyFill="1" applyBorder="1" applyAlignment="1" applyProtection="1">
      <alignment horizontal="center"/>
    </xf>
    <xf numFmtId="0" fontId="44" fillId="3" borderId="59" xfId="6" applyNumberFormat="1" applyFont="1" applyFill="1" applyBorder="1" applyAlignment="1" applyProtection="1">
      <alignment horizontal="center"/>
    </xf>
    <xf numFmtId="0" fontId="70" fillId="16" borderId="17" xfId="6" applyNumberFormat="1" applyFont="1" applyFill="1" applyBorder="1" applyAlignment="1" applyProtection="1"/>
    <xf numFmtId="0" fontId="18" fillId="16" borderId="16" xfId="6" applyNumberFormat="1" applyFont="1" applyFill="1" applyBorder="1" applyAlignment="1" applyProtection="1"/>
    <xf numFmtId="0" fontId="46" fillId="16" borderId="16" xfId="6" applyNumberFormat="1" applyFont="1" applyFill="1" applyBorder="1" applyAlignment="1" applyProtection="1"/>
    <xf numFmtId="0" fontId="46" fillId="16" borderId="18" xfId="6" applyNumberFormat="1" applyFont="1" applyFill="1" applyBorder="1" applyAlignment="1" applyProtection="1"/>
    <xf numFmtId="0" fontId="70" fillId="16" borderId="0" xfId="6" applyNumberFormat="1" applyFont="1" applyFill="1" applyBorder="1" applyAlignment="1" applyProtection="1">
      <alignment horizontal="left"/>
    </xf>
    <xf numFmtId="0" fontId="18" fillId="16" borderId="0" xfId="6" applyNumberFormat="1" applyFont="1" applyFill="1" applyBorder="1" applyAlignment="1" applyProtection="1"/>
    <xf numFmtId="0" fontId="70" fillId="16" borderId="0" xfId="6" applyNumberFormat="1" applyFont="1" applyFill="1" applyBorder="1" applyAlignment="1" applyProtection="1"/>
    <xf numFmtId="0" fontId="46" fillId="16" borderId="0" xfId="6" applyNumberFormat="1" applyFont="1" applyFill="1" applyBorder="1" applyAlignment="1" applyProtection="1"/>
    <xf numFmtId="0" fontId="46" fillId="16" borderId="20" xfId="6" applyNumberFormat="1" applyFont="1" applyFill="1" applyBorder="1" applyAlignment="1" applyProtection="1"/>
    <xf numFmtId="0" fontId="69" fillId="16" borderId="19" xfId="4" applyFont="1" applyFill="1" applyBorder="1" applyAlignment="1">
      <alignment horizontal="right" vertical="top"/>
    </xf>
    <xf numFmtId="0" fontId="71" fillId="16" borderId="0" xfId="6" applyNumberFormat="1" applyFont="1" applyFill="1" applyBorder="1" applyAlignment="1" applyProtection="1">
      <alignment horizontal="left"/>
    </xf>
    <xf numFmtId="165" fontId="78" fillId="16" borderId="1" xfId="0" applyNumberFormat="1" applyFont="1" applyFill="1" applyBorder="1" applyAlignment="1">
      <alignment horizontal="right" vertical="center"/>
    </xf>
    <xf numFmtId="0" fontId="10" fillId="5" borderId="0" xfId="0" applyNumberFormat="1" applyFont="1" applyFill="1" applyBorder="1" applyAlignment="1" applyProtection="1"/>
    <xf numFmtId="167" fontId="11" fillId="5" borderId="0" xfId="0" applyNumberFormat="1" applyFont="1" applyFill="1" applyBorder="1" applyAlignment="1">
      <alignment horizontal="right" vertical="center"/>
    </xf>
    <xf numFmtId="167" fontId="10" fillId="5" borderId="0" xfId="0" applyNumberFormat="1" applyFont="1" applyFill="1" applyAlignment="1">
      <alignment horizontal="right" vertical="center"/>
    </xf>
    <xf numFmtId="0" fontId="29" fillId="14" borderId="0" xfId="1" applyFont="1" applyFill="1"/>
    <xf numFmtId="0" fontId="18" fillId="14" borderId="28" xfId="0" applyFont="1" applyFill="1" applyBorder="1" applyAlignment="1">
      <alignment vertical="center"/>
    </xf>
    <xf numFmtId="167" fontId="18" fillId="14" borderId="29" xfId="0" applyNumberFormat="1" applyFont="1" applyFill="1" applyBorder="1" applyAlignment="1">
      <alignment horizontal="right" vertical="center"/>
    </xf>
    <xf numFmtId="167" fontId="18" fillId="14" borderId="29" xfId="0" applyNumberFormat="1" applyFont="1" applyFill="1" applyBorder="1" applyAlignment="1" applyProtection="1"/>
    <xf numFmtId="167" fontId="18" fillId="14" borderId="30" xfId="0" applyNumberFormat="1" applyFont="1" applyFill="1" applyBorder="1" applyAlignment="1">
      <alignment horizontal="right" vertical="center"/>
    </xf>
    <xf numFmtId="167" fontId="23" fillId="3" borderId="0" xfId="0" applyNumberFormat="1" applyFont="1" applyFill="1" applyBorder="1" applyAlignment="1">
      <alignment horizontal="right" vertical="center"/>
    </xf>
    <xf numFmtId="0" fontId="22" fillId="0" borderId="0" xfId="0" applyNumberFormat="1" applyFont="1" applyFill="1" applyBorder="1" applyAlignment="1" applyProtection="1">
      <alignment horizontal="center"/>
    </xf>
    <xf numFmtId="1" fontId="23" fillId="3" borderId="0" xfId="0" applyNumberFormat="1" applyFont="1" applyFill="1" applyBorder="1" applyAlignment="1" applyProtection="1">
      <alignment horizontal="left" vertical="center"/>
    </xf>
    <xf numFmtId="1" fontId="23" fillId="3" borderId="0" xfId="0" applyNumberFormat="1" applyFont="1" applyFill="1" applyBorder="1" applyAlignment="1">
      <alignment horizontal="left" vertical="center"/>
    </xf>
    <xf numFmtId="4" fontId="23" fillId="3" borderId="0" xfId="0" applyNumberFormat="1" applyFont="1" applyFill="1" applyBorder="1" applyAlignment="1">
      <alignment horizontal="left" vertical="center"/>
    </xf>
    <xf numFmtId="167" fontId="10" fillId="3" borderId="0" xfId="0" applyNumberFormat="1" applyFont="1" applyFill="1" applyBorder="1" applyAlignment="1" applyProtection="1">
      <alignment horizontal="left" vertical="center"/>
    </xf>
    <xf numFmtId="4" fontId="10" fillId="3" borderId="0" xfId="0" applyNumberFormat="1" applyFont="1" applyFill="1" applyBorder="1" applyAlignment="1" applyProtection="1">
      <alignment horizontal="left" vertical="center"/>
    </xf>
    <xf numFmtId="167" fontId="23" fillId="3" borderId="20" xfId="0" applyNumberFormat="1" applyFont="1" applyFill="1" applyBorder="1" applyAlignment="1">
      <alignment horizontal="right" vertical="center"/>
    </xf>
    <xf numFmtId="167" fontId="17" fillId="3" borderId="20" xfId="0" applyNumberFormat="1" applyFont="1" applyFill="1" applyBorder="1" applyAlignment="1">
      <alignment horizontal="right" vertical="center"/>
    </xf>
    <xf numFmtId="167" fontId="23" fillId="3" borderId="0" xfId="0" applyNumberFormat="1" applyFont="1" applyFill="1" applyBorder="1" applyAlignment="1">
      <alignment horizontal="right" vertical="center"/>
    </xf>
    <xf numFmtId="167" fontId="23" fillId="3" borderId="20" xfId="0" applyNumberFormat="1" applyFont="1" applyFill="1" applyBorder="1" applyAlignment="1">
      <alignment horizontal="right" vertical="center"/>
    </xf>
    <xf numFmtId="167" fontId="23" fillId="3" borderId="0" xfId="0" applyNumberFormat="1" applyFont="1" applyFill="1" applyBorder="1" applyAlignment="1">
      <alignment horizontal="right" vertical="center"/>
    </xf>
    <xf numFmtId="0" fontId="17" fillId="3" borderId="24" xfId="0" applyFont="1" applyFill="1" applyBorder="1" applyAlignment="1">
      <alignment horizontal="justify" vertical="center" wrapText="1"/>
    </xf>
    <xf numFmtId="0" fontId="10" fillId="3" borderId="60" xfId="0" applyNumberFormat="1" applyFont="1" applyFill="1" applyBorder="1" applyAlignment="1" applyProtection="1"/>
    <xf numFmtId="0" fontId="10" fillId="3" borderId="5" xfId="0" applyNumberFormat="1" applyFont="1" applyFill="1" applyBorder="1" applyAlignment="1" applyProtection="1">
      <alignment vertical="center"/>
    </xf>
    <xf numFmtId="0" fontId="23" fillId="3" borderId="5" xfId="0" applyFont="1" applyFill="1" applyBorder="1" applyAlignment="1">
      <alignment vertical="center"/>
    </xf>
    <xf numFmtId="0" fontId="0" fillId="3" borderId="1" xfId="0" applyNumberFormat="1" applyFill="1" applyBorder="1" applyAlignment="1" applyProtection="1"/>
    <xf numFmtId="167" fontId="11" fillId="17" borderId="29" xfId="0" applyNumberFormat="1" applyFont="1" applyFill="1" applyBorder="1" applyAlignment="1" applyProtection="1"/>
    <xf numFmtId="0" fontId="10" fillId="3" borderId="44" xfId="0" applyFont="1" applyFill="1" applyBorder="1" applyAlignment="1">
      <alignment horizontal="center" vertical="center"/>
    </xf>
    <xf numFmtId="0" fontId="10" fillId="3" borderId="39" xfId="0" applyFont="1" applyFill="1" applyBorder="1" applyAlignment="1">
      <alignment horizontal="justify" vertical="center" wrapText="1"/>
    </xf>
    <xf numFmtId="167" fontId="10" fillId="3" borderId="39" xfId="1" applyNumberFormat="1" applyFont="1" applyFill="1" applyBorder="1" applyAlignment="1">
      <alignment horizontal="right" vertical="center"/>
    </xf>
    <xf numFmtId="167" fontId="10" fillId="3" borderId="45" xfId="1" applyNumberFormat="1" applyFont="1" applyFill="1" applyBorder="1" applyAlignment="1">
      <alignment horizontal="right" vertical="center"/>
    </xf>
    <xf numFmtId="0" fontId="10" fillId="3" borderId="44" xfId="0" applyNumberFormat="1" applyFont="1" applyFill="1" applyBorder="1" applyAlignment="1" applyProtection="1"/>
    <xf numFmtId="167" fontId="23" fillId="3" borderId="20" xfId="0" applyNumberFormat="1" applyFont="1" applyFill="1" applyBorder="1" applyAlignment="1">
      <alignment horizontal="right" vertical="center"/>
    </xf>
    <xf numFmtId="167" fontId="23" fillId="3" borderId="0" xfId="0" applyNumberFormat="1" applyFont="1" applyFill="1" applyBorder="1" applyAlignment="1">
      <alignment horizontal="right" vertical="center"/>
    </xf>
    <xf numFmtId="0" fontId="35" fillId="3" borderId="0" xfId="6" applyNumberFormat="1" applyFont="1" applyFill="1" applyBorder="1" applyAlignment="1" applyProtection="1">
      <alignment horizontal="center"/>
    </xf>
    <xf numFmtId="0" fontId="62" fillId="3" borderId="0" xfId="4" applyFont="1" applyFill="1" applyBorder="1" applyAlignment="1">
      <alignment horizontal="center" vertical="center"/>
    </xf>
    <xf numFmtId="0" fontId="35" fillId="3" borderId="0" xfId="6" applyNumberFormat="1" applyFont="1" applyFill="1" applyBorder="1" applyAlignment="1" applyProtection="1">
      <alignment horizontal="center" wrapText="1"/>
    </xf>
    <xf numFmtId="0" fontId="35" fillId="3" borderId="20" xfId="6" applyNumberFormat="1" applyFont="1" applyFill="1" applyBorder="1" applyAlignment="1" applyProtection="1">
      <alignment horizontal="center" wrapText="1"/>
    </xf>
    <xf numFmtId="0" fontId="51" fillId="3" borderId="0" xfId="6" applyNumberFormat="1" applyFont="1" applyFill="1" applyBorder="1" applyAlignment="1" applyProtection="1">
      <alignment horizontal="left"/>
    </xf>
    <xf numFmtId="0" fontId="35" fillId="3" borderId="0" xfId="6" applyNumberFormat="1" applyFont="1" applyFill="1" applyBorder="1" applyAlignment="1" applyProtection="1">
      <alignment horizontal="left"/>
    </xf>
    <xf numFmtId="0" fontId="50" fillId="3" borderId="20" xfId="5" applyFont="1" applyFill="1" applyBorder="1" applyAlignment="1">
      <alignment vertical="top"/>
    </xf>
    <xf numFmtId="0" fontId="35" fillId="3" borderId="0" xfId="4" applyFont="1" applyFill="1" applyBorder="1"/>
    <xf numFmtId="0" fontId="35" fillId="3" borderId="0" xfId="6" applyNumberFormat="1" applyFont="1" applyFill="1" applyBorder="1" applyAlignment="1" applyProtection="1">
      <alignment vertical="center"/>
    </xf>
    <xf numFmtId="0" fontId="17" fillId="3" borderId="0" xfId="0" applyFont="1" applyFill="1" applyAlignment="1">
      <alignment vertical="center"/>
    </xf>
    <xf numFmtId="0" fontId="23" fillId="3" borderId="0" xfId="0" applyFont="1" applyFill="1" applyAlignment="1">
      <alignment vertical="center"/>
    </xf>
    <xf numFmtId="0" fontId="10" fillId="3" borderId="16" xfId="0" applyNumberFormat="1" applyFont="1" applyFill="1" applyBorder="1" applyAlignment="1" applyProtection="1"/>
    <xf numFmtId="0" fontId="10" fillId="0" borderId="5" xfId="0" applyNumberFormat="1" applyFont="1" applyFill="1" applyBorder="1" applyAlignment="1" applyProtection="1"/>
    <xf numFmtId="0" fontId="10" fillId="3" borderId="61" xfId="0" applyNumberFormat="1" applyFont="1" applyFill="1" applyBorder="1" applyAlignment="1" applyProtection="1"/>
    <xf numFmtId="0" fontId="23" fillId="3" borderId="0" xfId="0" applyNumberFormat="1" applyFont="1" applyFill="1" applyBorder="1" applyAlignment="1" applyProtection="1">
      <alignment horizontal="justify" vertical="center" wrapText="1"/>
    </xf>
    <xf numFmtId="0" fontId="18" fillId="19" borderId="19" xfId="6" applyNumberFormat="1" applyFont="1" applyFill="1" applyBorder="1" applyAlignment="1" applyProtection="1"/>
    <xf numFmtId="0" fontId="46" fillId="19" borderId="0" xfId="6" applyNumberFormat="1" applyFont="1" applyFill="1" applyBorder="1" applyAlignment="1" applyProtection="1"/>
    <xf numFmtId="0" fontId="46" fillId="19" borderId="20" xfId="6" applyNumberFormat="1" applyFont="1" applyFill="1" applyBorder="1" applyAlignment="1" applyProtection="1"/>
    <xf numFmtId="0" fontId="73" fillId="19" borderId="17" xfId="4" applyFont="1" applyFill="1" applyBorder="1" applyAlignment="1">
      <alignment vertical="center"/>
    </xf>
    <xf numFmtId="0" fontId="73" fillId="19" borderId="16" xfId="4" applyFont="1" applyFill="1" applyBorder="1" applyAlignment="1"/>
    <xf numFmtId="0" fontId="73" fillId="19" borderId="16" xfId="4" applyFont="1" applyFill="1" applyBorder="1" applyAlignment="1">
      <alignment vertical="center"/>
    </xf>
    <xf numFmtId="0" fontId="74" fillId="19" borderId="16" xfId="6" applyNumberFormat="1" applyFont="1" applyFill="1" applyBorder="1" applyAlignment="1" applyProtection="1">
      <alignment wrapText="1"/>
    </xf>
    <xf numFmtId="0" fontId="74" fillId="19" borderId="18" xfId="6" applyNumberFormat="1" applyFont="1" applyFill="1" applyBorder="1" applyAlignment="1" applyProtection="1">
      <alignment wrapText="1"/>
    </xf>
    <xf numFmtId="0" fontId="73" fillId="19" borderId="19" xfId="4" applyFont="1" applyFill="1" applyBorder="1" applyAlignment="1">
      <alignment vertical="center"/>
    </xf>
    <xf numFmtId="0" fontId="73" fillId="19" borderId="0" xfId="4" applyFont="1" applyFill="1" applyBorder="1" applyAlignment="1"/>
    <xf numFmtId="0" fontId="69" fillId="19" borderId="0" xfId="4" applyFont="1" applyFill="1" applyBorder="1" applyAlignment="1">
      <alignment horizontal="right" vertical="top"/>
    </xf>
    <xf numFmtId="0" fontId="74" fillId="19" borderId="0" xfId="4" applyFont="1" applyFill="1" applyBorder="1" applyAlignment="1">
      <alignment horizontal="left" vertical="center"/>
    </xf>
    <xf numFmtId="0" fontId="74" fillId="19" borderId="0" xfId="6" applyNumberFormat="1" applyFont="1" applyFill="1" applyBorder="1" applyAlignment="1" applyProtection="1">
      <alignment horizontal="center" wrapText="1"/>
    </xf>
    <xf numFmtId="0" fontId="74" fillId="19" borderId="20" xfId="6" applyNumberFormat="1" applyFont="1" applyFill="1" applyBorder="1" applyAlignment="1" applyProtection="1">
      <alignment horizontal="center" wrapText="1"/>
    </xf>
    <xf numFmtId="0" fontId="75" fillId="19" borderId="0" xfId="4" applyFont="1" applyFill="1" applyBorder="1" applyAlignment="1">
      <alignment horizontal="right" vertical="top"/>
    </xf>
    <xf numFmtId="0" fontId="74" fillId="19" borderId="16" xfId="4" applyFont="1" applyFill="1" applyBorder="1" applyAlignment="1">
      <alignment vertical="center"/>
    </xf>
    <xf numFmtId="0" fontId="74" fillId="19" borderId="18" xfId="4" applyFont="1" applyFill="1" applyBorder="1" applyAlignment="1">
      <alignment vertical="center"/>
    </xf>
    <xf numFmtId="0" fontId="73" fillId="19" borderId="0" xfId="4" applyFont="1" applyFill="1" applyBorder="1" applyAlignment="1">
      <alignment vertical="center"/>
    </xf>
    <xf numFmtId="0" fontId="22" fillId="19" borderId="0" xfId="0" applyNumberFormat="1" applyFont="1" applyFill="1" applyBorder="1" applyAlignment="1" applyProtection="1">
      <alignment horizontal="center"/>
    </xf>
    <xf numFmtId="0" fontId="55" fillId="19" borderId="0" xfId="0" applyNumberFormat="1" applyFont="1" applyFill="1" applyBorder="1" applyAlignment="1" applyProtection="1">
      <alignment horizontal="left"/>
    </xf>
    <xf numFmtId="0" fontId="55" fillId="19" borderId="0" xfId="0" applyNumberFormat="1" applyFont="1" applyFill="1" applyBorder="1" applyAlignment="1" applyProtection="1">
      <alignment horizontal="center"/>
    </xf>
    <xf numFmtId="0" fontId="61" fillId="3" borderId="0" xfId="5" applyFont="1" applyFill="1" applyBorder="1"/>
    <xf numFmtId="167" fontId="23" fillId="3" borderId="20" xfId="0" applyNumberFormat="1" applyFont="1" applyFill="1" applyBorder="1" applyAlignment="1">
      <alignment horizontal="right" vertical="center"/>
    </xf>
    <xf numFmtId="167" fontId="23" fillId="3" borderId="0" xfId="0" applyNumberFormat="1" applyFont="1" applyFill="1" applyBorder="1" applyAlignment="1">
      <alignment horizontal="right" vertical="center"/>
    </xf>
    <xf numFmtId="167" fontId="23" fillId="3" borderId="0" xfId="0" applyNumberFormat="1" applyFont="1" applyFill="1" applyBorder="1" applyAlignment="1" applyProtection="1">
      <alignment horizontal="center" wrapText="1"/>
    </xf>
    <xf numFmtId="167" fontId="23" fillId="3" borderId="0" xfId="0" applyNumberFormat="1" applyFont="1" applyFill="1" applyBorder="1" applyAlignment="1" applyProtection="1">
      <alignment horizontal="justify" wrapText="1"/>
    </xf>
    <xf numFmtId="0" fontId="79" fillId="3" borderId="0" xfId="0" applyNumberFormat="1" applyFont="1" applyFill="1" applyBorder="1" applyAlignment="1" applyProtection="1"/>
    <xf numFmtId="0" fontId="80" fillId="3" borderId="0" xfId="0" applyNumberFormat="1" applyFont="1" applyFill="1" applyBorder="1" applyAlignment="1" applyProtection="1"/>
    <xf numFmtId="0" fontId="81" fillId="3" borderId="5" xfId="0" applyNumberFormat="1" applyFont="1" applyFill="1" applyBorder="1" applyAlignment="1" applyProtection="1"/>
    <xf numFmtId="0" fontId="83" fillId="3" borderId="0" xfId="0" applyNumberFormat="1" applyFont="1" applyFill="1" applyBorder="1" applyAlignment="1" applyProtection="1"/>
    <xf numFmtId="0" fontId="83" fillId="3" borderId="5" xfId="0" applyNumberFormat="1" applyFont="1" applyFill="1" applyBorder="1" applyAlignment="1" applyProtection="1">
      <alignment horizontal="center"/>
    </xf>
    <xf numFmtId="0" fontId="18" fillId="15" borderId="0" xfId="0" applyNumberFormat="1" applyFont="1" applyFill="1" applyBorder="1" applyAlignment="1" applyProtection="1">
      <alignment horizontal="right"/>
    </xf>
    <xf numFmtId="0" fontId="55" fillId="20" borderId="0" xfId="5" applyFont="1" applyFill="1" applyBorder="1"/>
    <xf numFmtId="0" fontId="56" fillId="20" borderId="0" xfId="5" applyFont="1" applyFill="1" applyBorder="1"/>
    <xf numFmtId="0" fontId="86" fillId="3" borderId="0" xfId="6" applyNumberFormat="1" applyFont="1" applyFill="1" applyBorder="1" applyAlignment="1" applyProtection="1">
      <alignment horizontal="center"/>
    </xf>
    <xf numFmtId="0" fontId="87" fillId="3" borderId="0" xfId="6" applyNumberFormat="1" applyFont="1" applyFill="1" applyBorder="1" applyAlignment="1" applyProtection="1">
      <alignment horizontal="center"/>
    </xf>
    <xf numFmtId="0" fontId="88" fillId="3" borderId="0" xfId="5" applyFont="1" applyFill="1" applyBorder="1"/>
    <xf numFmtId="0" fontId="86" fillId="12" borderId="0" xfId="6" applyNumberFormat="1" applyFont="1" applyFill="1" applyBorder="1" applyAlignment="1" applyProtection="1">
      <alignment horizontal="center"/>
    </xf>
    <xf numFmtId="0" fontId="86" fillId="12" borderId="0" xfId="5" applyFont="1" applyFill="1" applyBorder="1"/>
    <xf numFmtId="0" fontId="24" fillId="12" borderId="0" xfId="5" applyFont="1" applyFill="1" applyBorder="1"/>
    <xf numFmtId="0" fontId="89" fillId="12" borderId="0" xfId="0" applyNumberFormat="1" applyFont="1" applyFill="1" applyBorder="1" applyAlignment="1" applyProtection="1">
      <alignment horizontal="left" vertical="center" indent="15"/>
    </xf>
    <xf numFmtId="0" fontId="17" fillId="12" borderId="0" xfId="6" applyNumberFormat="1" applyFont="1" applyFill="1" applyBorder="1" applyAlignment="1" applyProtection="1">
      <alignment horizontal="center" wrapText="1"/>
    </xf>
    <xf numFmtId="0" fontId="17" fillId="12" borderId="20" xfId="6" applyNumberFormat="1" applyFont="1" applyFill="1" applyBorder="1" applyAlignment="1" applyProtection="1">
      <alignment horizontal="center" wrapText="1"/>
    </xf>
    <xf numFmtId="0" fontId="24" fillId="12" borderId="20" xfId="5" applyFont="1" applyFill="1" applyBorder="1"/>
    <xf numFmtId="0" fontId="25" fillId="12" borderId="0" xfId="5" applyFont="1" applyFill="1" applyBorder="1"/>
    <xf numFmtId="0" fontId="25" fillId="12" borderId="20" xfId="5" applyFont="1" applyFill="1" applyBorder="1"/>
    <xf numFmtId="0" fontId="35" fillId="12" borderId="0" xfId="6" applyNumberFormat="1" applyFont="1" applyFill="1" applyBorder="1" applyAlignment="1" applyProtection="1">
      <alignment horizontal="center" vertical="top"/>
    </xf>
    <xf numFmtId="0" fontId="91" fillId="12" borderId="0" xfId="4" applyFont="1" applyFill="1" applyBorder="1" applyAlignment="1">
      <alignment horizontal="justify" vertical="center" wrapText="1"/>
    </xf>
    <xf numFmtId="0" fontId="91" fillId="12" borderId="20" xfId="4" applyFont="1" applyFill="1" applyBorder="1" applyAlignment="1">
      <alignment horizontal="justify" vertical="center" wrapText="1"/>
    </xf>
    <xf numFmtId="0" fontId="86" fillId="12" borderId="0" xfId="5" applyFont="1" applyFill="1" applyBorder="1" applyAlignment="1">
      <alignment vertical="top"/>
    </xf>
    <xf numFmtId="0" fontId="86" fillId="12" borderId="0" xfId="6" applyNumberFormat="1" applyFont="1" applyFill="1" applyBorder="1" applyAlignment="1" applyProtection="1">
      <alignment horizontal="center" vertical="center"/>
    </xf>
    <xf numFmtId="0" fontId="92" fillId="12" borderId="0" xfId="4" applyFont="1" applyFill="1" applyBorder="1" applyAlignment="1">
      <alignment horizontal="justify" vertical="center" wrapText="1"/>
    </xf>
    <xf numFmtId="0" fontId="92" fillId="12" borderId="20" xfId="4" applyFont="1" applyFill="1" applyBorder="1" applyAlignment="1">
      <alignment horizontal="justify" vertical="center" wrapText="1"/>
    </xf>
    <xf numFmtId="0" fontId="90" fillId="12" borderId="0" xfId="5" applyFont="1" applyFill="1" applyBorder="1"/>
    <xf numFmtId="0" fontId="90" fillId="12" borderId="20" xfId="5" applyFont="1" applyFill="1" applyBorder="1" applyAlignment="1">
      <alignment vertical="top"/>
    </xf>
    <xf numFmtId="0" fontId="90" fillId="12" borderId="0" xfId="5" applyFont="1" applyFill="1" applyBorder="1" applyAlignment="1">
      <alignment vertical="top"/>
    </xf>
    <xf numFmtId="0" fontId="93" fillId="3" borderId="0" xfId="5" applyFont="1" applyFill="1" applyBorder="1"/>
    <xf numFmtId="0" fontId="86" fillId="12" borderId="0" xfId="6" applyNumberFormat="1" applyFont="1" applyFill="1" applyBorder="1" applyAlignment="1" applyProtection="1">
      <alignment vertical="center"/>
    </xf>
    <xf numFmtId="0" fontId="86" fillId="12" borderId="20" xfId="5" applyFont="1" applyFill="1" applyBorder="1"/>
    <xf numFmtId="0" fontId="86" fillId="12" borderId="20" xfId="5" applyFont="1" applyFill="1" applyBorder="1" applyAlignment="1">
      <alignment horizontal="right" vertical="center"/>
    </xf>
    <xf numFmtId="0" fontId="86" fillId="12" borderId="20" xfId="5" applyFont="1" applyFill="1" applyBorder="1" applyAlignment="1">
      <alignment horizontal="right" vertical="top"/>
    </xf>
    <xf numFmtId="0" fontId="54" fillId="20" borderId="19" xfId="5" applyFont="1" applyFill="1" applyBorder="1"/>
    <xf numFmtId="0" fontId="55" fillId="20" borderId="0" xfId="5" applyFont="1" applyFill="1" applyBorder="1" applyAlignment="1">
      <alignment horizontal="justify"/>
    </xf>
    <xf numFmtId="0" fontId="55" fillId="20" borderId="20" xfId="5" applyFont="1" applyFill="1" applyBorder="1" applyAlignment="1">
      <alignment horizontal="justify"/>
    </xf>
    <xf numFmtId="0" fontId="56" fillId="20" borderId="19" xfId="5" applyFont="1" applyFill="1" applyBorder="1"/>
    <xf numFmtId="0" fontId="56" fillId="20" borderId="20" xfId="5" applyFont="1" applyFill="1" applyBorder="1"/>
    <xf numFmtId="167" fontId="23" fillId="3" borderId="20" xfId="0" applyNumberFormat="1" applyFont="1" applyFill="1" applyBorder="1" applyAlignment="1">
      <alignment horizontal="right" vertical="center"/>
    </xf>
    <xf numFmtId="167" fontId="23" fillId="3" borderId="0" xfId="0" applyNumberFormat="1" applyFont="1" applyFill="1" applyBorder="1" applyAlignment="1">
      <alignment horizontal="right" vertical="center"/>
    </xf>
    <xf numFmtId="0" fontId="10" fillId="19" borderId="0" xfId="0" applyNumberFormat="1" applyFont="1" applyFill="1" applyBorder="1" applyAlignment="1" applyProtection="1"/>
    <xf numFmtId="0" fontId="16" fillId="19" borderId="0" xfId="0" applyNumberFormat="1" applyFont="1" applyFill="1" applyBorder="1" applyAlignment="1" applyProtection="1">
      <alignment vertical="center" wrapText="1"/>
    </xf>
    <xf numFmtId="0" fontId="12" fillId="19" borderId="0" xfId="0" applyNumberFormat="1" applyFont="1" applyFill="1" applyBorder="1" applyAlignment="1" applyProtection="1">
      <alignment vertical="center" wrapText="1"/>
    </xf>
    <xf numFmtId="0" fontId="13" fillId="19" borderId="0" xfId="0" applyNumberFormat="1" applyFont="1" applyFill="1" applyBorder="1" applyAlignment="1" applyProtection="1">
      <alignment vertical="center" wrapText="1"/>
    </xf>
    <xf numFmtId="0" fontId="12" fillId="19" borderId="0" xfId="0" applyNumberFormat="1" applyFont="1" applyFill="1" applyBorder="1" applyAlignment="1" applyProtection="1">
      <alignment horizontal="center" vertical="center" wrapText="1"/>
    </xf>
    <xf numFmtId="0" fontId="15" fillId="19" borderId="0" xfId="0" applyNumberFormat="1" applyFont="1" applyFill="1" applyBorder="1" applyAlignment="1" applyProtection="1"/>
    <xf numFmtId="0" fontId="79" fillId="3" borderId="0" xfId="0" applyNumberFormat="1" applyFont="1" applyFill="1" applyBorder="1" applyAlignment="1" applyProtection="1">
      <alignment horizontal="justify"/>
    </xf>
    <xf numFmtId="0" fontId="97" fillId="3" borderId="0" xfId="0" applyNumberFormat="1" applyFont="1" applyFill="1" applyBorder="1" applyAlignment="1" applyProtection="1">
      <alignment vertical="center" wrapText="1"/>
    </xf>
    <xf numFmtId="0" fontId="97" fillId="3" borderId="0" xfId="0" applyNumberFormat="1" applyFont="1" applyFill="1" applyBorder="1" applyAlignment="1" applyProtection="1">
      <alignment horizontal="center" vertical="center" wrapText="1"/>
    </xf>
    <xf numFmtId="0" fontId="99" fillId="3" borderId="0" xfId="0" applyNumberFormat="1" applyFont="1" applyFill="1" applyBorder="1" applyAlignment="1" applyProtection="1"/>
    <xf numFmtId="0" fontId="77" fillId="19" borderId="1" xfId="0" applyFont="1" applyFill="1" applyBorder="1" applyAlignment="1">
      <alignment horizontal="center" vertical="center"/>
    </xf>
    <xf numFmtId="0" fontId="20" fillId="15" borderId="0" xfId="0" applyFont="1" applyFill="1" applyAlignment="1">
      <alignment horizontal="left" vertical="center"/>
    </xf>
    <xf numFmtId="164" fontId="20" fillId="15" borderId="0" xfId="0" applyNumberFormat="1" applyFont="1" applyFill="1" applyAlignment="1">
      <alignment horizontal="right" vertical="center"/>
    </xf>
    <xf numFmtId="0" fontId="26" fillId="3" borderId="1" xfId="0" applyFont="1" applyFill="1" applyBorder="1" applyAlignment="1">
      <alignment horizontal="center" vertical="center"/>
    </xf>
    <xf numFmtId="0" fontId="11" fillId="3" borderId="0" xfId="0" applyNumberFormat="1" applyFont="1" applyFill="1" applyBorder="1" applyAlignment="1" applyProtection="1">
      <alignment horizontal="center"/>
    </xf>
    <xf numFmtId="0" fontId="22" fillId="3" borderId="0" xfId="0" applyNumberFormat="1" applyFont="1" applyFill="1" applyBorder="1" applyAlignment="1" applyProtection="1">
      <alignment horizontal="center"/>
    </xf>
    <xf numFmtId="167" fontId="23" fillId="3" borderId="20" xfId="0" applyNumberFormat="1" applyFont="1" applyFill="1" applyBorder="1" applyAlignment="1">
      <alignment horizontal="right" vertical="center"/>
    </xf>
    <xf numFmtId="167" fontId="17" fillId="3" borderId="20" xfId="0" applyNumberFormat="1" applyFont="1" applyFill="1" applyBorder="1" applyAlignment="1">
      <alignment horizontal="right" vertical="center"/>
    </xf>
    <xf numFmtId="167" fontId="17" fillId="3" borderId="33" xfId="0" applyNumberFormat="1" applyFont="1" applyFill="1" applyBorder="1" applyAlignment="1">
      <alignment horizontal="right" vertical="center"/>
    </xf>
    <xf numFmtId="167" fontId="23" fillId="3" borderId="0" xfId="0" applyNumberFormat="1" applyFont="1" applyFill="1" applyBorder="1" applyAlignment="1">
      <alignment horizontal="right" vertical="center"/>
    </xf>
    <xf numFmtId="0" fontId="22" fillId="0" borderId="0" xfId="0" applyNumberFormat="1" applyFont="1" applyFill="1" applyBorder="1" applyAlignment="1" applyProtection="1">
      <alignment horizontal="center"/>
    </xf>
    <xf numFmtId="167" fontId="17" fillId="3" borderId="0" xfId="7" applyNumberFormat="1" applyFont="1" applyFill="1" applyBorder="1" applyAlignment="1">
      <alignment horizontal="center" vertical="center"/>
    </xf>
    <xf numFmtId="0" fontId="22" fillId="3" borderId="0" xfId="7" applyNumberFormat="1" applyFont="1" applyFill="1" applyBorder="1" applyAlignment="1" applyProtection="1">
      <alignment horizontal="center"/>
    </xf>
    <xf numFmtId="167" fontId="17" fillId="3" borderId="0" xfId="7" applyNumberFormat="1" applyFont="1" applyFill="1" applyBorder="1" applyAlignment="1">
      <alignment horizontal="right" vertical="center"/>
    </xf>
    <xf numFmtId="0" fontId="22" fillId="3" borderId="0" xfId="0" applyNumberFormat="1" applyFont="1" applyFill="1" applyBorder="1" applyAlignment="1" applyProtection="1">
      <alignment horizontal="center"/>
    </xf>
    <xf numFmtId="0" fontId="22" fillId="3" borderId="0" xfId="7" applyNumberFormat="1" applyFont="1" applyFill="1" applyBorder="1" applyAlignment="1" applyProtection="1">
      <alignment horizontal="center"/>
    </xf>
    <xf numFmtId="167" fontId="17" fillId="3" borderId="51" xfId="0" applyNumberFormat="1" applyFont="1" applyFill="1" applyBorder="1" applyAlignment="1">
      <alignment horizontal="right" vertical="center"/>
    </xf>
    <xf numFmtId="0" fontId="104" fillId="12" borderId="11" xfId="0" applyNumberFormat="1" applyFont="1" applyFill="1" applyBorder="1" applyAlignment="1" applyProtection="1">
      <alignment horizontal="center" vertical="center"/>
    </xf>
    <xf numFmtId="0" fontId="104" fillId="12" borderId="12" xfId="0" applyNumberFormat="1" applyFont="1" applyFill="1" applyBorder="1" applyAlignment="1" applyProtection="1">
      <alignment horizontal="center" vertical="center"/>
    </xf>
    <xf numFmtId="0" fontId="103" fillId="12" borderId="10" xfId="0" applyNumberFormat="1" applyFont="1" applyFill="1" applyBorder="1" applyAlignment="1" applyProtection="1">
      <alignment horizontal="center" vertical="center"/>
    </xf>
    <xf numFmtId="0" fontId="103" fillId="12" borderId="26" xfId="0" applyNumberFormat="1" applyFont="1" applyFill="1" applyBorder="1" applyAlignment="1" applyProtection="1">
      <alignment horizontal="center" vertical="center" wrapText="1"/>
    </xf>
    <xf numFmtId="0" fontId="103" fillId="12" borderId="12" xfId="0" applyNumberFormat="1" applyFont="1" applyFill="1" applyBorder="1" applyAlignment="1" applyProtection="1">
      <alignment horizontal="center" vertical="center" wrapText="1"/>
    </xf>
    <xf numFmtId="0" fontId="104" fillId="12" borderId="10" xfId="0" applyNumberFormat="1" applyFont="1" applyFill="1" applyBorder="1" applyAlignment="1" applyProtection="1">
      <alignment horizontal="left" vertical="center"/>
    </xf>
    <xf numFmtId="0" fontId="104" fillId="12" borderId="11"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vertical="center"/>
    </xf>
    <xf numFmtId="0" fontId="37" fillId="0" borderId="0" xfId="0" applyNumberFormat="1" applyFont="1" applyFill="1" applyBorder="1" applyAlignment="1" applyProtection="1"/>
    <xf numFmtId="167" fontId="23" fillId="3" borderId="22" xfId="0" applyNumberFormat="1" applyFont="1" applyFill="1" applyBorder="1" applyAlignment="1">
      <alignment horizontal="right" vertical="center"/>
    </xf>
    <xf numFmtId="0" fontId="17" fillId="3" borderId="0" xfId="0" applyNumberFormat="1" applyFont="1" applyFill="1" applyBorder="1" applyAlignment="1" applyProtection="1"/>
    <xf numFmtId="0" fontId="104" fillId="12" borderId="10" xfId="0" applyNumberFormat="1" applyFont="1" applyFill="1" applyBorder="1" applyAlignment="1" applyProtection="1">
      <alignment horizontal="center" vertical="center"/>
    </xf>
    <xf numFmtId="0" fontId="104" fillId="12" borderId="26" xfId="0" applyNumberFormat="1" applyFont="1" applyFill="1" applyBorder="1" applyAlignment="1" applyProtection="1">
      <alignment horizontal="center" vertical="center" wrapText="1"/>
    </xf>
    <xf numFmtId="0" fontId="104" fillId="12" borderId="12" xfId="0" applyNumberFormat="1" applyFont="1" applyFill="1" applyBorder="1" applyAlignment="1" applyProtection="1">
      <alignment horizontal="center" vertical="center" wrapText="1"/>
    </xf>
    <xf numFmtId="0" fontId="104" fillId="12" borderId="11" xfId="0" applyNumberFormat="1" applyFont="1" applyFill="1" applyBorder="1" applyAlignment="1" applyProtection="1">
      <alignment horizontal="center" vertical="center" wrapText="1"/>
    </xf>
    <xf numFmtId="0" fontId="104" fillId="12" borderId="10" xfId="0" applyNumberFormat="1" applyFont="1" applyFill="1" applyBorder="1" applyAlignment="1" applyProtection="1">
      <alignment horizontal="center" vertical="center" wrapText="1"/>
    </xf>
    <xf numFmtId="0" fontId="104" fillId="12" borderId="12" xfId="0" applyNumberFormat="1" applyFont="1" applyFill="1" applyBorder="1" applyAlignment="1" applyProtection="1">
      <alignment horizontal="center" vertical="center" wrapText="1"/>
    </xf>
    <xf numFmtId="0" fontId="104" fillId="12" borderId="7" xfId="0" applyNumberFormat="1" applyFont="1" applyFill="1" applyBorder="1" applyAlignment="1" applyProtection="1">
      <alignment horizontal="center" vertical="center"/>
    </xf>
    <xf numFmtId="0" fontId="25" fillId="12" borderId="26" xfId="7" applyNumberFormat="1" applyFont="1" applyFill="1" applyBorder="1" applyAlignment="1" applyProtection="1">
      <alignment horizontal="center" vertical="center" wrapText="1"/>
    </xf>
    <xf numFmtId="0" fontId="104" fillId="3" borderId="10" xfId="7" applyNumberFormat="1" applyFont="1" applyFill="1" applyBorder="1" applyAlignment="1" applyProtection="1">
      <alignment horizontal="center" vertical="center"/>
    </xf>
    <xf numFmtId="0" fontId="104" fillId="3" borderId="11" xfId="7" applyNumberFormat="1" applyFont="1" applyFill="1" applyBorder="1" applyAlignment="1" applyProtection="1">
      <alignment horizontal="center" vertical="center"/>
    </xf>
    <xf numFmtId="0" fontId="104" fillId="3" borderId="12" xfId="7" applyNumberFormat="1" applyFont="1" applyFill="1" applyBorder="1" applyAlignment="1" applyProtection="1">
      <alignment horizontal="center" vertical="center"/>
    </xf>
    <xf numFmtId="0" fontId="105" fillId="0" borderId="0" xfId="0" applyNumberFormat="1" applyFont="1" applyFill="1" applyBorder="1" applyAlignment="1" applyProtection="1"/>
    <xf numFmtId="0" fontId="106" fillId="3" borderId="0" xfId="0" applyNumberFormat="1" applyFont="1" applyFill="1" applyBorder="1" applyAlignment="1" applyProtection="1"/>
    <xf numFmtId="0" fontId="107" fillId="0" borderId="0" xfId="0" applyNumberFormat="1" applyFont="1" applyFill="1" applyBorder="1" applyAlignment="1" applyProtection="1">
      <alignment horizontal="center" vertical="center"/>
    </xf>
    <xf numFmtId="0" fontId="10" fillId="3" borderId="0" xfId="0" applyNumberFormat="1" applyFont="1" applyFill="1" applyBorder="1" applyAlignment="1" applyProtection="1">
      <alignment horizontal="justify" vertical="center" wrapText="1"/>
    </xf>
    <xf numFmtId="0" fontId="10" fillId="3" borderId="6" xfId="0" applyNumberFormat="1" applyFont="1" applyFill="1" applyBorder="1" applyAlignment="1" applyProtection="1">
      <alignment horizontal="justify" vertical="center" wrapText="1"/>
    </xf>
    <xf numFmtId="0" fontId="104" fillId="12" borderId="12" xfId="7" applyNumberFormat="1" applyFont="1" applyFill="1" applyBorder="1" applyAlignment="1" applyProtection="1">
      <alignment horizontal="center" vertical="center" wrapText="1"/>
    </xf>
    <xf numFmtId="0" fontId="104" fillId="12" borderId="26" xfId="7" applyNumberFormat="1" applyFont="1" applyFill="1" applyBorder="1" applyAlignment="1" applyProtection="1">
      <alignment horizontal="center" vertical="center" wrapText="1"/>
    </xf>
    <xf numFmtId="0" fontId="104" fillId="12" borderId="10" xfId="7" applyNumberFormat="1" applyFont="1" applyFill="1" applyBorder="1" applyAlignment="1" applyProtection="1">
      <alignment horizontal="center" vertical="center" wrapText="1"/>
    </xf>
    <xf numFmtId="0" fontId="109" fillId="12" borderId="37" xfId="0" applyFont="1" applyFill="1" applyBorder="1" applyAlignment="1">
      <alignment horizontal="center"/>
    </xf>
    <xf numFmtId="0" fontId="104" fillId="12" borderId="26" xfId="0" applyNumberFormat="1" applyFont="1" applyFill="1" applyBorder="1" applyAlignment="1" applyProtection="1">
      <alignment horizontal="center" vertical="center"/>
    </xf>
    <xf numFmtId="0" fontId="10" fillId="3" borderId="0" xfId="0" applyNumberFormat="1" applyFont="1" applyFill="1" applyBorder="1" applyAlignment="1" applyProtection="1">
      <alignment horizontal="justify" wrapText="1"/>
    </xf>
    <xf numFmtId="0" fontId="10" fillId="3" borderId="14" xfId="0" applyNumberFormat="1" applyFont="1" applyFill="1" applyBorder="1" applyAlignment="1" applyProtection="1">
      <alignment horizontal="justify" wrapText="1"/>
    </xf>
    <xf numFmtId="167" fontId="23" fillId="3" borderId="0" xfId="0" applyNumberFormat="1" applyFont="1" applyFill="1" applyBorder="1" applyAlignment="1">
      <alignment horizontal="right" vertical="center"/>
    </xf>
    <xf numFmtId="0" fontId="10" fillId="3" borderId="40" xfId="0" applyFont="1" applyFill="1" applyBorder="1" applyAlignment="1">
      <alignment horizontal="center" vertical="center"/>
    </xf>
    <xf numFmtId="0" fontId="10" fillId="3" borderId="41" xfId="0" applyFont="1" applyFill="1" applyBorder="1" applyAlignment="1">
      <alignment horizontal="justify" vertical="center" wrapText="1"/>
    </xf>
    <xf numFmtId="167" fontId="10" fillId="3" borderId="42" xfId="1" applyNumberFormat="1" applyFont="1" applyFill="1" applyBorder="1" applyAlignment="1">
      <alignment horizontal="right" vertical="center"/>
    </xf>
    <xf numFmtId="167" fontId="10" fillId="3" borderId="41" xfId="1" applyNumberFormat="1" applyFont="1" applyFill="1" applyBorder="1" applyAlignment="1">
      <alignment horizontal="right" vertical="center"/>
    </xf>
    <xf numFmtId="167" fontId="10" fillId="3" borderId="43" xfId="1" applyNumberFormat="1" applyFont="1" applyFill="1" applyBorder="1" applyAlignment="1">
      <alignment horizontal="right" vertical="center"/>
    </xf>
    <xf numFmtId="0" fontId="10" fillId="3" borderId="46" xfId="0" applyFont="1" applyFill="1" applyBorder="1" applyAlignment="1">
      <alignment horizontal="center" vertical="center"/>
    </xf>
    <xf numFmtId="0" fontId="10" fillId="3" borderId="47" xfId="0" applyFont="1" applyFill="1" applyBorder="1" applyAlignment="1">
      <alignment horizontal="justify" vertical="center" wrapText="1"/>
    </xf>
    <xf numFmtId="167" fontId="10" fillId="3" borderId="47" xfId="1" applyNumberFormat="1" applyFont="1" applyFill="1" applyBorder="1" applyAlignment="1">
      <alignment horizontal="right" vertical="center"/>
    </xf>
    <xf numFmtId="167" fontId="10" fillId="3" borderId="48" xfId="1" applyNumberFormat="1" applyFont="1" applyFill="1" applyBorder="1" applyAlignment="1">
      <alignment horizontal="right" vertical="center"/>
    </xf>
    <xf numFmtId="0" fontId="10" fillId="3" borderId="0" xfId="0" applyNumberFormat="1" applyFont="1" applyFill="1" applyBorder="1" applyAlignment="1" applyProtection="1">
      <alignment horizontal="justify" wrapText="1"/>
    </xf>
    <xf numFmtId="0" fontId="82" fillId="3" borderId="0" xfId="0" applyNumberFormat="1" applyFont="1" applyFill="1" applyBorder="1" applyAlignment="1" applyProtection="1">
      <alignment horizontal="center" vertical="center"/>
    </xf>
    <xf numFmtId="0" fontId="82" fillId="3" borderId="6" xfId="0" applyNumberFormat="1" applyFont="1" applyFill="1" applyBorder="1" applyAlignment="1" applyProtection="1">
      <alignment horizontal="center" vertical="center"/>
    </xf>
    <xf numFmtId="37" fontId="59" fillId="0" borderId="0" xfId="1" applyNumberFormat="1" applyFont="1" applyFill="1" applyBorder="1" applyAlignment="1">
      <alignment horizontal="left" vertical="top" wrapText="1"/>
    </xf>
    <xf numFmtId="37" fontId="113" fillId="0" borderId="0" xfId="1" applyNumberFormat="1" applyFont="1" applyFill="1" applyBorder="1" applyAlignment="1">
      <alignment vertical="top"/>
    </xf>
    <xf numFmtId="37" fontId="11" fillId="0" borderId="0" xfId="1" applyNumberFormat="1" applyFont="1" applyFill="1" applyBorder="1" applyAlignment="1">
      <alignment vertical="top"/>
    </xf>
    <xf numFmtId="37" fontId="113" fillId="0" borderId="0" xfId="1" applyNumberFormat="1" applyFont="1" applyFill="1" applyBorder="1" applyAlignment="1">
      <alignment horizontal="left" vertical="top" wrapText="1"/>
    </xf>
    <xf numFmtId="37" fontId="113" fillId="0" borderId="0" xfId="1" applyNumberFormat="1" applyFont="1" applyFill="1" applyBorder="1" applyAlignment="1">
      <alignment vertical="top" wrapText="1"/>
    </xf>
    <xf numFmtId="0" fontId="29" fillId="0" borderId="0" xfId="1" applyFont="1" applyFill="1" applyBorder="1" applyAlignment="1">
      <alignment vertical="top"/>
    </xf>
    <xf numFmtId="37" fontId="113" fillId="0" borderId="0" xfId="1" applyNumberFormat="1" applyFont="1" applyFill="1" applyBorder="1" applyAlignment="1">
      <alignment horizontal="justify" vertical="top" wrapText="1"/>
    </xf>
    <xf numFmtId="0" fontId="29" fillId="0" borderId="0" xfId="1" applyFont="1" applyFill="1" applyBorder="1" applyAlignment="1">
      <alignment vertical="center"/>
    </xf>
    <xf numFmtId="37" fontId="59" fillId="0" borderId="0" xfId="1" applyNumberFormat="1" applyFont="1" applyFill="1" applyBorder="1" applyAlignment="1">
      <alignment horizontal="justify" vertical="top" wrapText="1"/>
    </xf>
    <xf numFmtId="0" fontId="86" fillId="12" borderId="0" xfId="6" applyNumberFormat="1" applyFont="1" applyFill="1" applyBorder="1" applyAlignment="1" applyProtection="1">
      <alignment horizontal="left"/>
    </xf>
    <xf numFmtId="0" fontId="50" fillId="12" borderId="20" xfId="5" applyFont="1" applyFill="1" applyBorder="1"/>
    <xf numFmtId="0" fontId="11" fillId="3" borderId="14" xfId="7" applyNumberFormat="1" applyFont="1" applyFill="1" applyBorder="1" applyAlignment="1" applyProtection="1"/>
    <xf numFmtId="0" fontId="10" fillId="3" borderId="14" xfId="7" applyNumberFormat="1" applyFont="1" applyFill="1" applyBorder="1" applyAlignment="1" applyProtection="1"/>
    <xf numFmtId="0" fontId="123" fillId="3" borderId="0" xfId="7" applyFont="1" applyFill="1" applyBorder="1" applyAlignment="1">
      <alignment vertical="center" wrapText="1"/>
    </xf>
    <xf numFmtId="0" fontId="123" fillId="3" borderId="0" xfId="7" applyFont="1" applyFill="1" applyBorder="1" applyAlignment="1">
      <alignment vertical="center"/>
    </xf>
    <xf numFmtId="0" fontId="123" fillId="3" borderId="0" xfId="7" applyFont="1" applyFill="1" applyBorder="1" applyAlignment="1">
      <alignment horizontal="right" vertical="center"/>
    </xf>
    <xf numFmtId="0" fontId="124" fillId="3" borderId="0" xfId="7" applyFont="1" applyFill="1" applyAlignment="1">
      <alignment vertical="center"/>
    </xf>
    <xf numFmtId="0" fontId="125" fillId="3" borderId="0" xfId="30" applyFont="1" applyFill="1" applyBorder="1" applyAlignment="1">
      <alignment horizontal="justify" vertical="center"/>
    </xf>
    <xf numFmtId="0" fontId="11" fillId="3" borderId="0" xfId="7" applyNumberFormat="1" applyFont="1" applyFill="1" applyBorder="1" applyAlignment="1" applyProtection="1">
      <alignment horizontal="center"/>
    </xf>
    <xf numFmtId="0" fontId="22" fillId="3" borderId="0" xfId="7" applyNumberFormat="1" applyFont="1" applyFill="1" applyBorder="1" applyAlignment="1" applyProtection="1">
      <alignment horizontal="center"/>
    </xf>
    <xf numFmtId="0" fontId="22" fillId="0" borderId="0" xfId="7" applyNumberFormat="1" applyFont="1" applyFill="1" applyBorder="1" applyAlignment="1" applyProtection="1">
      <alignment horizontal="center"/>
    </xf>
    <xf numFmtId="14" fontId="10" fillId="3" borderId="0" xfId="7" applyNumberFormat="1" applyFont="1" applyFill="1" applyBorder="1" applyAlignment="1" applyProtection="1">
      <alignment horizontal="right"/>
    </xf>
    <xf numFmtId="0" fontId="10" fillId="3" borderId="0" xfId="7" applyNumberFormat="1" applyFont="1" applyFill="1" applyBorder="1" applyAlignment="1" applyProtection="1">
      <alignment horizontal="justify" wrapText="1"/>
    </xf>
    <xf numFmtId="0" fontId="11" fillId="3" borderId="0" xfId="7" applyFont="1" applyFill="1" applyAlignment="1">
      <alignment vertical="center"/>
    </xf>
    <xf numFmtId="167" fontId="11" fillId="3" borderId="0" xfId="7" applyNumberFormat="1" applyFont="1" applyFill="1" applyBorder="1" applyAlignment="1">
      <alignment horizontal="right" vertical="center"/>
    </xf>
    <xf numFmtId="0" fontId="10" fillId="3" borderId="0" xfId="7" applyFont="1" applyFill="1" applyAlignment="1">
      <alignment vertical="center"/>
    </xf>
    <xf numFmtId="167" fontId="10" fillId="3" borderId="0" xfId="7" applyNumberFormat="1" applyFont="1" applyFill="1" applyBorder="1" applyAlignment="1">
      <alignment horizontal="right" vertical="center"/>
    </xf>
    <xf numFmtId="43" fontId="23" fillId="3" borderId="0" xfId="7" applyNumberFormat="1" applyFont="1" applyFill="1" applyBorder="1" applyAlignment="1" applyProtection="1"/>
    <xf numFmtId="4" fontId="23" fillId="3" borderId="0" xfId="7" applyNumberFormat="1" applyFont="1" applyFill="1" applyBorder="1" applyAlignment="1" applyProtection="1"/>
    <xf numFmtId="167" fontId="11" fillId="3" borderId="14" xfId="7" applyNumberFormat="1" applyFont="1" applyFill="1" applyBorder="1" applyAlignment="1">
      <alignment horizontal="right" vertical="center"/>
    </xf>
    <xf numFmtId="0" fontId="10" fillId="0" borderId="0" xfId="7" applyNumberFormat="1" applyFont="1" applyFill="1" applyBorder="1" applyAlignment="1" applyProtection="1">
      <alignment vertical="center"/>
    </xf>
    <xf numFmtId="4" fontId="32" fillId="0" borderId="0" xfId="7" applyNumberFormat="1" applyAlignment="1">
      <alignment vertical="top"/>
    </xf>
    <xf numFmtId="4" fontId="10" fillId="0" borderId="0" xfId="7" applyNumberFormat="1" applyFont="1" applyAlignment="1">
      <alignment vertical="top"/>
    </xf>
    <xf numFmtId="0" fontId="17" fillId="3" borderId="0" xfId="7" applyFont="1" applyFill="1" applyAlignment="1">
      <alignment vertical="center"/>
    </xf>
    <xf numFmtId="0" fontId="23" fillId="3" borderId="0" xfId="7" applyFont="1" applyFill="1" applyAlignment="1">
      <alignment vertical="center"/>
    </xf>
    <xf numFmtId="0" fontId="22" fillId="0" borderId="0" xfId="7" applyNumberFormat="1" applyFont="1" applyFill="1" applyBorder="1" applyAlignment="1" applyProtection="1"/>
    <xf numFmtId="4" fontId="22" fillId="0" borderId="0" xfId="7" applyNumberFormat="1" applyFont="1" applyFill="1" applyBorder="1" applyAlignment="1" applyProtection="1"/>
    <xf numFmtId="4" fontId="22" fillId="0" borderId="0" xfId="7" applyNumberFormat="1" applyFont="1" applyFill="1" applyBorder="1" applyAlignment="1" applyProtection="1">
      <alignment horizontal="center"/>
    </xf>
    <xf numFmtId="4" fontId="11" fillId="0" borderId="0" xfId="7" applyNumberFormat="1" applyFont="1" applyFill="1" applyBorder="1" applyAlignment="1" applyProtection="1"/>
    <xf numFmtId="4" fontId="10" fillId="0" borderId="0" xfId="7" applyNumberFormat="1" applyFont="1" applyFill="1" applyBorder="1" applyAlignment="1" applyProtection="1"/>
    <xf numFmtId="0" fontId="10" fillId="0" borderId="0" xfId="7" applyNumberFormat="1" applyFont="1" applyFill="1" applyBorder="1" applyAlignment="1" applyProtection="1">
      <alignment horizontal="right"/>
    </xf>
    <xf numFmtId="14" fontId="10" fillId="0" borderId="0" xfId="7" applyNumberFormat="1" applyFont="1" applyFill="1" applyBorder="1" applyAlignment="1" applyProtection="1"/>
    <xf numFmtId="0" fontId="1" fillId="0" borderId="0" xfId="31"/>
    <xf numFmtId="0" fontId="119" fillId="12" borderId="28" xfId="31" applyFont="1" applyFill="1" applyBorder="1"/>
    <xf numFmtId="0" fontId="116" fillId="12" borderId="18" xfId="31" applyFont="1" applyFill="1" applyBorder="1" applyAlignment="1"/>
    <xf numFmtId="0" fontId="112" fillId="0" borderId="0" xfId="31" applyFont="1" applyAlignment="1">
      <alignment horizontal="center" vertical="center"/>
    </xf>
    <xf numFmtId="4" fontId="118" fillId="12" borderId="1" xfId="31" applyNumberFormat="1" applyFont="1" applyFill="1" applyBorder="1" applyAlignment="1">
      <alignment horizontal="center" vertical="center"/>
    </xf>
    <xf numFmtId="0" fontId="118" fillId="12" borderId="1" xfId="31" applyFont="1" applyFill="1" applyBorder="1" applyAlignment="1">
      <alignment horizontal="center" vertical="center"/>
    </xf>
    <xf numFmtId="49" fontId="118" fillId="12" borderId="1" xfId="31" applyNumberFormat="1" applyFont="1" applyFill="1" applyBorder="1" applyAlignment="1">
      <alignment horizontal="center" vertical="center"/>
    </xf>
    <xf numFmtId="0" fontId="118" fillId="12" borderId="28" xfId="31" applyFont="1" applyFill="1" applyBorder="1" applyAlignment="1">
      <alignment horizontal="center" vertical="center"/>
    </xf>
    <xf numFmtId="0" fontId="118" fillId="12" borderId="30" xfId="31" applyFont="1" applyFill="1" applyBorder="1" applyAlignment="1">
      <alignment horizontal="center" vertical="center"/>
    </xf>
    <xf numFmtId="0" fontId="118" fillId="12" borderId="22" xfId="31" applyFont="1" applyFill="1" applyBorder="1" applyAlignment="1">
      <alignment horizontal="center" vertical="center"/>
    </xf>
    <xf numFmtId="4" fontId="10" fillId="0" borderId="0" xfId="32" applyNumberFormat="1" applyFont="1" applyFill="1" applyBorder="1"/>
    <xf numFmtId="4" fontId="121" fillId="0" borderId="0" xfId="31" applyNumberFormat="1" applyFont="1" applyFill="1"/>
    <xf numFmtId="4" fontId="50" fillId="0" borderId="0" xfId="31" applyNumberFormat="1" applyFont="1" applyFill="1"/>
    <xf numFmtId="4" fontId="61" fillId="0" borderId="0" xfId="31" applyNumberFormat="1" applyFont="1" applyFill="1"/>
    <xf numFmtId="4" fontId="10" fillId="0" borderId="0" xfId="7" applyNumberFormat="1" applyFont="1"/>
    <xf numFmtId="167" fontId="22" fillId="0" borderId="0" xfId="7" applyNumberFormat="1" applyFont="1" applyFill="1" applyBorder="1" applyAlignment="1">
      <alignment horizontal="right" vertical="center"/>
    </xf>
    <xf numFmtId="167" fontId="11" fillId="0" borderId="0" xfId="7" applyNumberFormat="1" applyFont="1" applyFill="1" applyBorder="1" applyAlignment="1">
      <alignment horizontal="right" vertical="center"/>
    </xf>
    <xf numFmtId="167" fontId="10" fillId="0" borderId="0" xfId="7" applyNumberFormat="1" applyFont="1" applyFill="1" applyBorder="1" applyAlignment="1">
      <alignment horizontal="right" vertical="center"/>
    </xf>
    <xf numFmtId="4" fontId="1" fillId="0" borderId="0" xfId="31" applyNumberFormat="1"/>
    <xf numFmtId="43" fontId="1" fillId="0" borderId="0" xfId="31" applyNumberFormat="1"/>
    <xf numFmtId="0" fontId="121" fillId="0" borderId="0" xfId="31" applyFont="1"/>
    <xf numFmtId="4" fontId="121" fillId="0" borderId="0" xfId="31" applyNumberFormat="1" applyFont="1"/>
    <xf numFmtId="43" fontId="1" fillId="0" borderId="0" xfId="31" applyNumberFormat="1" applyFont="1"/>
    <xf numFmtId="4" fontId="33" fillId="0" borderId="0" xfId="32" applyNumberFormat="1" applyFont="1" applyFill="1" applyBorder="1"/>
    <xf numFmtId="4" fontId="33" fillId="0" borderId="0" xfId="31" applyNumberFormat="1" applyFont="1" applyFill="1"/>
    <xf numFmtId="0" fontId="41" fillId="0" borderId="0" xfId="31" applyFont="1"/>
    <xf numFmtId="0" fontId="11" fillId="0" borderId="0" xfId="7" applyFont="1" applyFill="1" applyAlignment="1">
      <alignment vertical="center"/>
    </xf>
    <xf numFmtId="4" fontId="50" fillId="0" borderId="14" xfId="31" applyNumberFormat="1" applyFont="1" applyFill="1" applyBorder="1"/>
    <xf numFmtId="4" fontId="121" fillId="0" borderId="14" xfId="31" applyNumberFormat="1" applyFont="1" applyFill="1" applyBorder="1"/>
    <xf numFmtId="167" fontId="10" fillId="0" borderId="14" xfId="7" applyNumberFormat="1" applyFont="1" applyFill="1" applyBorder="1" applyAlignment="1">
      <alignment horizontal="right" vertical="center"/>
    </xf>
    <xf numFmtId="4" fontId="50" fillId="0" borderId="0" xfId="31" applyNumberFormat="1" applyFont="1"/>
    <xf numFmtId="4" fontId="50" fillId="0" borderId="14" xfId="31" applyNumberFormat="1" applyFont="1" applyBorder="1"/>
    <xf numFmtId="4" fontId="61" fillId="0" borderId="14" xfId="31" applyNumberFormat="1" applyFont="1" applyBorder="1"/>
    <xf numFmtId="0" fontId="1" fillId="0" borderId="0" xfId="31" applyFill="1"/>
    <xf numFmtId="4" fontId="50" fillId="0" borderId="0" xfId="31" applyNumberFormat="1" applyFont="1" applyBorder="1"/>
    <xf numFmtId="4" fontId="50" fillId="0" borderId="0" xfId="31" applyNumberFormat="1" applyFont="1" applyAlignment="1">
      <alignment horizontal="center"/>
    </xf>
    <xf numFmtId="0" fontId="119" fillId="12" borderId="0" xfId="31" applyFont="1" applyFill="1" applyBorder="1"/>
    <xf numFmtId="0" fontId="116" fillId="12" borderId="0" xfId="31" applyFont="1" applyFill="1" applyBorder="1" applyAlignment="1"/>
    <xf numFmtId="0" fontId="118" fillId="12" borderId="14" xfId="31" applyFont="1" applyFill="1" applyBorder="1" applyAlignment="1">
      <alignment horizontal="center" vertical="center"/>
    </xf>
    <xf numFmtId="43" fontId="10" fillId="0" borderId="0" xfId="32" applyFont="1" applyFill="1" applyBorder="1"/>
    <xf numFmtId="0" fontId="50" fillId="0" borderId="0" xfId="31" applyFont="1" applyFill="1"/>
    <xf numFmtId="43" fontId="50" fillId="0" borderId="0" xfId="31" applyNumberFormat="1" applyFont="1" applyFill="1"/>
    <xf numFmtId="171" fontId="50" fillId="0" borderId="0" xfId="31" applyNumberFormat="1" applyFont="1" applyFill="1"/>
    <xf numFmtId="171" fontId="61" fillId="0" borderId="0" xfId="31" applyNumberFormat="1" applyFont="1" applyFill="1"/>
    <xf numFmtId="4" fontId="61" fillId="0" borderId="14" xfId="31" applyNumberFormat="1" applyFont="1" applyFill="1" applyBorder="1"/>
    <xf numFmtId="0" fontId="114" fillId="0" borderId="0" xfId="1" applyFont="1" applyFill="1" applyBorder="1" applyAlignment="1">
      <alignment vertical="top"/>
    </xf>
    <xf numFmtId="4" fontId="46" fillId="0" borderId="0" xfId="31" applyNumberFormat="1" applyFont="1" applyFill="1"/>
    <xf numFmtId="171" fontId="56" fillId="0" borderId="0" xfId="31" applyNumberFormat="1" applyFont="1" applyFill="1"/>
    <xf numFmtId="0" fontId="50" fillId="0" borderId="0" xfId="31" applyFont="1"/>
    <xf numFmtId="0" fontId="86" fillId="3" borderId="0" xfId="6" applyNumberFormat="1" applyFont="1" applyFill="1" applyBorder="1" applyAlignment="1" applyProtection="1">
      <alignment horizontal="left"/>
    </xf>
    <xf numFmtId="0" fontId="86" fillId="3" borderId="0" xfId="5" applyFont="1" applyFill="1" applyBorder="1"/>
    <xf numFmtId="0" fontId="25" fillId="3" borderId="0" xfId="5" applyFont="1" applyFill="1" applyBorder="1"/>
    <xf numFmtId="0" fontId="25" fillId="3" borderId="20" xfId="5" applyFont="1" applyFill="1" applyBorder="1"/>
    <xf numFmtId="0" fontId="11" fillId="3" borderId="0" xfId="7" applyNumberFormat="1" applyFont="1" applyFill="1" applyBorder="1" applyAlignment="1" applyProtection="1">
      <alignment horizontal="center"/>
    </xf>
    <xf numFmtId="0" fontId="128" fillId="0" borderId="0" xfId="31" applyFont="1"/>
    <xf numFmtId="0" fontId="130" fillId="0" borderId="0" xfId="31" applyFont="1" applyAlignment="1">
      <alignment vertical="top"/>
    </xf>
    <xf numFmtId="167" fontId="23" fillId="3" borderId="0" xfId="0" applyNumberFormat="1" applyFont="1" applyFill="1" applyBorder="1" applyAlignment="1">
      <alignment horizontal="right" vertical="center"/>
    </xf>
    <xf numFmtId="0" fontId="131" fillId="3" borderId="0" xfId="7" applyFont="1" applyFill="1" applyBorder="1" applyAlignment="1">
      <alignment horizontal="left" vertical="center"/>
    </xf>
    <xf numFmtId="167" fontId="131" fillId="3" borderId="0" xfId="7" applyNumberFormat="1" applyFont="1" applyFill="1" applyBorder="1" applyAlignment="1" applyProtection="1">
      <alignment horizontal="left" vertical="center"/>
    </xf>
    <xf numFmtId="167" fontId="131" fillId="3" borderId="0" xfId="7" applyNumberFormat="1" applyFont="1" applyFill="1" applyBorder="1" applyAlignment="1" applyProtection="1">
      <alignment vertical="center"/>
    </xf>
    <xf numFmtId="167" fontId="131" fillId="3" borderId="0" xfId="7" applyNumberFormat="1" applyFont="1" applyFill="1" applyBorder="1" applyAlignment="1">
      <alignment horizontal="right" vertical="center"/>
    </xf>
    <xf numFmtId="0" fontId="131" fillId="3" borderId="0" xfId="7" applyFont="1" applyFill="1" applyBorder="1" applyAlignment="1">
      <alignment horizontal="right" vertical="top"/>
    </xf>
    <xf numFmtId="0" fontId="131" fillId="3" borderId="0" xfId="7" applyFont="1" applyFill="1" applyBorder="1" applyAlignment="1">
      <alignment vertical="top" wrapText="1"/>
    </xf>
    <xf numFmtId="0" fontId="131" fillId="3" borderId="0" xfId="7" applyFont="1" applyFill="1" applyBorder="1" applyAlignment="1">
      <alignment horizontal="left" vertical="top"/>
    </xf>
    <xf numFmtId="0" fontId="131" fillId="3" borderId="0" xfId="7" applyFont="1" applyFill="1" applyBorder="1" applyAlignment="1">
      <alignment horizontal="right" vertical="center"/>
    </xf>
    <xf numFmtId="0" fontId="131" fillId="3" borderId="0" xfId="7" applyFont="1" applyFill="1" applyBorder="1" applyAlignment="1">
      <alignment vertical="center" wrapText="1"/>
    </xf>
    <xf numFmtId="0" fontId="132" fillId="3" borderId="0" xfId="30" applyFont="1" applyFill="1" applyBorder="1" applyAlignment="1">
      <alignment horizontal="justify" vertical="center"/>
    </xf>
    <xf numFmtId="0" fontId="11" fillId="3" borderId="0" xfId="7" applyNumberFormat="1" applyFont="1" applyFill="1" applyBorder="1" applyAlignment="1" applyProtection="1">
      <alignment horizontal="center"/>
    </xf>
    <xf numFmtId="0" fontId="22" fillId="3" borderId="0" xfId="7" applyNumberFormat="1" applyFont="1" applyFill="1" applyBorder="1" applyAlignment="1" applyProtection="1">
      <alignment horizontal="center"/>
    </xf>
    <xf numFmtId="0" fontId="22" fillId="0" borderId="0" xfId="7" applyNumberFormat="1" applyFont="1" applyFill="1" applyBorder="1" applyAlignment="1" applyProtection="1">
      <alignment horizontal="center"/>
    </xf>
    <xf numFmtId="14" fontId="10" fillId="0" borderId="0" xfId="7" applyNumberFormat="1" applyFont="1" applyFill="1" applyBorder="1" applyAlignment="1" applyProtection="1">
      <alignment horizontal="right"/>
    </xf>
    <xf numFmtId="0" fontId="18" fillId="15" borderId="55" xfId="0" applyNumberFormat="1" applyFont="1" applyFill="1" applyBorder="1" applyAlignment="1" applyProtection="1">
      <alignment horizontal="left"/>
    </xf>
    <xf numFmtId="0" fontId="18" fillId="15" borderId="55" xfId="0" applyNumberFormat="1" applyFont="1" applyFill="1" applyBorder="1" applyAlignment="1" applyProtection="1">
      <alignment horizontal="center"/>
    </xf>
    <xf numFmtId="0" fontId="18" fillId="15" borderId="55" xfId="0" applyNumberFormat="1" applyFont="1" applyFill="1" applyBorder="1" applyAlignment="1" applyProtection="1">
      <alignment horizontal="right"/>
    </xf>
    <xf numFmtId="0" fontId="34" fillId="15" borderId="55" xfId="0" applyNumberFormat="1" applyFont="1" applyFill="1" applyBorder="1" applyAlignment="1" applyProtection="1">
      <alignment horizontal="center" vertical="center"/>
    </xf>
    <xf numFmtId="0" fontId="20" fillId="15" borderId="0" xfId="0" applyNumberFormat="1" applyFont="1" applyFill="1" applyBorder="1" applyAlignment="1" applyProtection="1">
      <alignment horizontal="center"/>
    </xf>
    <xf numFmtId="0" fontId="55" fillId="15" borderId="0" xfId="0" applyNumberFormat="1" applyFont="1" applyFill="1" applyBorder="1" applyAlignment="1" applyProtection="1">
      <alignment horizontal="center"/>
    </xf>
    <xf numFmtId="0" fontId="40" fillId="3" borderId="5" xfId="0" applyNumberFormat="1" applyFont="1" applyFill="1" applyBorder="1" applyAlignment="1" applyProtection="1">
      <alignment horizontal="justify" vertical="center" wrapText="1"/>
    </xf>
    <xf numFmtId="0" fontId="40" fillId="3" borderId="0" xfId="0" applyNumberFormat="1" applyFont="1" applyFill="1" applyBorder="1" applyAlignment="1" applyProtection="1">
      <alignment horizontal="justify" vertical="center" wrapText="1"/>
    </xf>
    <xf numFmtId="0" fontId="40" fillId="3" borderId="6" xfId="0" applyNumberFormat="1" applyFont="1" applyFill="1" applyBorder="1" applyAlignment="1" applyProtection="1">
      <alignment horizontal="justify" vertical="center" wrapText="1"/>
    </xf>
    <xf numFmtId="0" fontId="11" fillId="3" borderId="2" xfId="0" applyNumberFormat="1" applyFont="1" applyFill="1" applyBorder="1" applyAlignment="1" applyProtection="1">
      <alignment horizontal="center"/>
    </xf>
    <xf numFmtId="0" fontId="11" fillId="3" borderId="3" xfId="0" applyNumberFormat="1" applyFont="1" applyFill="1" applyBorder="1" applyAlignment="1" applyProtection="1">
      <alignment horizontal="center"/>
    </xf>
    <xf numFmtId="0" fontId="11" fillId="3" borderId="4" xfId="0" applyNumberFormat="1" applyFont="1" applyFill="1" applyBorder="1" applyAlignment="1" applyProtection="1">
      <alignment horizontal="center"/>
    </xf>
    <xf numFmtId="0" fontId="20" fillId="19" borderId="5" xfId="0" applyNumberFormat="1" applyFont="1" applyFill="1" applyBorder="1" applyAlignment="1" applyProtection="1">
      <alignment horizontal="center" vertical="center"/>
    </xf>
    <xf numFmtId="0" fontId="20" fillId="19" borderId="0" xfId="0" applyNumberFormat="1" applyFont="1" applyFill="1" applyBorder="1" applyAlignment="1" applyProtection="1">
      <alignment horizontal="center" vertical="center"/>
    </xf>
    <xf numFmtId="0" fontId="20" fillId="19" borderId="6" xfId="0" applyNumberFormat="1" applyFont="1" applyFill="1" applyBorder="1" applyAlignment="1" applyProtection="1">
      <alignment horizontal="center" vertical="center"/>
    </xf>
    <xf numFmtId="0" fontId="20" fillId="19" borderId="5" xfId="4" applyFont="1" applyFill="1" applyBorder="1" applyAlignment="1">
      <alignment horizontal="center"/>
    </xf>
    <xf numFmtId="0" fontId="20" fillId="19" borderId="0" xfId="4" applyFont="1" applyFill="1" applyBorder="1" applyAlignment="1">
      <alignment horizontal="center"/>
    </xf>
    <xf numFmtId="0" fontId="20" fillId="19" borderId="6" xfId="4" applyFont="1" applyFill="1" applyBorder="1" applyAlignment="1">
      <alignment horizontal="center"/>
    </xf>
    <xf numFmtId="0" fontId="20" fillId="19" borderId="5" xfId="4" applyFont="1" applyFill="1" applyBorder="1" applyAlignment="1">
      <alignment horizontal="center" wrapText="1"/>
    </xf>
    <xf numFmtId="0" fontId="10" fillId="3" borderId="0" xfId="0" applyNumberFormat="1" applyFont="1" applyFill="1" applyBorder="1" applyAlignment="1" applyProtection="1">
      <alignment horizontal="justify" vertical="center" wrapText="1"/>
    </xf>
    <xf numFmtId="0" fontId="10" fillId="3" borderId="0" xfId="0" applyNumberFormat="1" applyFont="1" applyFill="1" applyBorder="1" applyAlignment="1" applyProtection="1">
      <alignment horizontal="justify" vertical="center"/>
    </xf>
    <xf numFmtId="0" fontId="10" fillId="3" borderId="6" xfId="0" applyNumberFormat="1" applyFont="1" applyFill="1" applyBorder="1" applyAlignment="1" applyProtection="1">
      <alignment horizontal="justify" vertical="center"/>
    </xf>
    <xf numFmtId="0" fontId="10" fillId="3" borderId="6" xfId="0" applyNumberFormat="1" applyFont="1" applyFill="1" applyBorder="1" applyAlignment="1" applyProtection="1">
      <alignment horizontal="justify" vertical="center" wrapText="1"/>
    </xf>
    <xf numFmtId="0" fontId="20" fillId="15" borderId="5" xfId="0" applyNumberFormat="1" applyFont="1" applyFill="1" applyBorder="1" applyAlignment="1" applyProtection="1">
      <alignment horizontal="center" vertical="center"/>
    </xf>
    <xf numFmtId="0" fontId="20" fillId="15" borderId="0" xfId="0" applyNumberFormat="1" applyFont="1" applyFill="1" applyBorder="1" applyAlignment="1" applyProtection="1">
      <alignment horizontal="center" vertical="center"/>
    </xf>
    <xf numFmtId="0" fontId="20" fillId="15" borderId="6" xfId="0" applyNumberFormat="1" applyFont="1" applyFill="1" applyBorder="1" applyAlignment="1" applyProtection="1">
      <alignment horizontal="center" vertical="center"/>
    </xf>
    <xf numFmtId="0" fontId="23" fillId="3" borderId="0" xfId="4" applyFont="1" applyFill="1" applyBorder="1" applyAlignment="1">
      <alignment horizontal="justify" vertical="top"/>
    </xf>
    <xf numFmtId="0" fontId="23" fillId="3" borderId="6" xfId="4" applyFont="1" applyFill="1" applyBorder="1" applyAlignment="1">
      <alignment horizontal="justify" vertical="top"/>
    </xf>
    <xf numFmtId="0" fontId="17" fillId="3" borderId="0" xfId="4" applyFont="1" applyFill="1" applyBorder="1" applyAlignment="1">
      <alignment horizontal="left" vertical="top" wrapText="1"/>
    </xf>
    <xf numFmtId="0" fontId="23" fillId="3" borderId="0" xfId="4" applyFont="1" applyFill="1" applyBorder="1" applyAlignment="1">
      <alignment horizontal="justify" vertical="top" wrapText="1"/>
    </xf>
    <xf numFmtId="0" fontId="10" fillId="3" borderId="8" xfId="0" applyNumberFormat="1" applyFont="1" applyFill="1" applyBorder="1" applyAlignment="1" applyProtection="1">
      <alignment horizontal="justify" vertical="center" wrapText="1"/>
    </xf>
    <xf numFmtId="0" fontId="10" fillId="3" borderId="9" xfId="0" applyNumberFormat="1" applyFont="1" applyFill="1" applyBorder="1" applyAlignment="1" applyProtection="1">
      <alignment horizontal="justify" vertical="center" wrapText="1"/>
    </xf>
    <xf numFmtId="0" fontId="10" fillId="0" borderId="0" xfId="0" applyNumberFormat="1" applyFont="1" applyFill="1" applyBorder="1" applyAlignment="1" applyProtection="1">
      <alignment horizontal="justify" vertical="center" wrapText="1"/>
    </xf>
    <xf numFmtId="0" fontId="10" fillId="0" borderId="6" xfId="0" applyNumberFormat="1" applyFont="1" applyFill="1" applyBorder="1" applyAlignment="1" applyProtection="1">
      <alignment horizontal="justify" vertical="center" wrapText="1"/>
    </xf>
    <xf numFmtId="0" fontId="85" fillId="18" borderId="0" xfId="0" applyNumberFormat="1" applyFont="1" applyFill="1" applyBorder="1" applyAlignment="1" applyProtection="1">
      <alignment horizontal="justify" vertical="center" wrapText="1"/>
    </xf>
    <xf numFmtId="0" fontId="11" fillId="3" borderId="5" xfId="0" applyNumberFormat="1" applyFont="1" applyFill="1" applyBorder="1" applyAlignment="1" applyProtection="1">
      <alignment horizontal="center"/>
    </xf>
    <xf numFmtId="0" fontId="11" fillId="3" borderId="0" xfId="0" applyNumberFormat="1" applyFont="1" applyFill="1" applyBorder="1" applyAlignment="1" applyProtection="1">
      <alignment horizontal="center"/>
    </xf>
    <xf numFmtId="0" fontId="11" fillId="3" borderId="6" xfId="0" applyNumberFormat="1" applyFont="1" applyFill="1" applyBorder="1" applyAlignment="1" applyProtection="1">
      <alignment horizontal="center"/>
    </xf>
    <xf numFmtId="0" fontId="55" fillId="20" borderId="5" xfId="0" applyNumberFormat="1" applyFont="1" applyFill="1" applyBorder="1" applyAlignment="1" applyProtection="1">
      <alignment horizontal="justify" vertical="center"/>
    </xf>
    <xf numFmtId="0" fontId="55" fillId="20" borderId="0" xfId="0" applyNumberFormat="1" applyFont="1" applyFill="1" applyBorder="1" applyAlignment="1" applyProtection="1">
      <alignment horizontal="justify" vertical="center"/>
    </xf>
    <xf numFmtId="0" fontId="55" fillId="20" borderId="6" xfId="0" applyNumberFormat="1" applyFont="1" applyFill="1" applyBorder="1" applyAlignment="1" applyProtection="1">
      <alignment horizontal="justify" vertical="center"/>
    </xf>
    <xf numFmtId="0" fontId="10" fillId="3" borderId="3" xfId="0" applyNumberFormat="1" applyFont="1" applyFill="1" applyBorder="1" applyAlignment="1" applyProtection="1">
      <alignment horizontal="center"/>
    </xf>
    <xf numFmtId="0" fontId="18" fillId="16" borderId="2" xfId="0" applyNumberFormat="1" applyFont="1" applyFill="1" applyBorder="1" applyAlignment="1" applyProtection="1">
      <alignment horizontal="center"/>
    </xf>
    <xf numFmtId="0" fontId="18" fillId="16" borderId="3" xfId="0" applyNumberFormat="1" applyFont="1" applyFill="1" applyBorder="1" applyAlignment="1" applyProtection="1">
      <alignment horizontal="center"/>
    </xf>
    <xf numFmtId="0" fontId="18" fillId="16" borderId="4" xfId="0" applyNumberFormat="1" applyFont="1" applyFill="1" applyBorder="1" applyAlignment="1" applyProtection="1">
      <alignment horizontal="center"/>
    </xf>
    <xf numFmtId="0" fontId="82" fillId="19" borderId="5" xfId="0" applyNumberFormat="1" applyFont="1" applyFill="1" applyBorder="1" applyAlignment="1" applyProtection="1">
      <alignment horizontal="center" vertical="center" wrapText="1"/>
    </xf>
    <xf numFmtId="0" fontId="82" fillId="19" borderId="0" xfId="0" applyNumberFormat="1" applyFont="1" applyFill="1" applyBorder="1" applyAlignment="1" applyProtection="1">
      <alignment horizontal="center" vertical="center" wrapText="1"/>
    </xf>
    <xf numFmtId="0" fontId="82" fillId="19" borderId="6" xfId="0" applyNumberFormat="1" applyFont="1" applyFill="1" applyBorder="1" applyAlignment="1" applyProtection="1">
      <alignment horizontal="center" vertical="center" wrapText="1"/>
    </xf>
    <xf numFmtId="0" fontId="55" fillId="20" borderId="5" xfId="0" applyNumberFormat="1" applyFont="1" applyFill="1" applyBorder="1" applyAlignment="1" applyProtection="1">
      <alignment horizontal="justify" vertical="center" wrapText="1"/>
    </xf>
    <xf numFmtId="0" fontId="55" fillId="20" borderId="0" xfId="0" applyNumberFormat="1" applyFont="1" applyFill="1" applyBorder="1" applyAlignment="1" applyProtection="1">
      <alignment horizontal="justify" vertical="center" wrapText="1"/>
    </xf>
    <xf numFmtId="0" fontId="55" fillId="20" borderId="6" xfId="0" applyNumberFormat="1" applyFont="1" applyFill="1" applyBorder="1" applyAlignment="1" applyProtection="1">
      <alignment horizontal="justify" vertical="center" wrapText="1"/>
    </xf>
    <xf numFmtId="0" fontId="55" fillId="20" borderId="7" xfId="0" applyNumberFormat="1" applyFont="1" applyFill="1" applyBorder="1" applyAlignment="1" applyProtection="1">
      <alignment horizontal="justify" vertical="center" wrapText="1"/>
    </xf>
    <xf numFmtId="0" fontId="55" fillId="20" borderId="8" xfId="0" applyNumberFormat="1" applyFont="1" applyFill="1" applyBorder="1" applyAlignment="1" applyProtection="1">
      <alignment horizontal="justify" vertical="center" wrapText="1"/>
    </xf>
    <xf numFmtId="0" fontId="55" fillId="20" borderId="9" xfId="0" applyNumberFormat="1" applyFont="1" applyFill="1" applyBorder="1" applyAlignment="1" applyProtection="1">
      <alignment horizontal="justify" vertical="center" wrapText="1"/>
    </xf>
    <xf numFmtId="0" fontId="10" fillId="3" borderId="5" xfId="0" applyNumberFormat="1" applyFont="1" applyFill="1" applyBorder="1" applyAlignment="1" applyProtection="1">
      <alignment horizontal="center"/>
    </xf>
    <xf numFmtId="0" fontId="10" fillId="3" borderId="0" xfId="0" applyNumberFormat="1" applyFont="1" applyFill="1" applyBorder="1" applyAlignment="1" applyProtection="1">
      <alignment horizontal="center"/>
    </xf>
    <xf numFmtId="0" fontId="10" fillId="3" borderId="6" xfId="0" applyNumberFormat="1" applyFont="1" applyFill="1" applyBorder="1" applyAlignment="1" applyProtection="1">
      <alignment horizontal="center"/>
    </xf>
    <xf numFmtId="0" fontId="18" fillId="16" borderId="2" xfId="0" applyNumberFormat="1" applyFont="1" applyFill="1" applyBorder="1" applyAlignment="1" applyProtection="1">
      <alignment horizontal="center" vertical="center"/>
    </xf>
    <xf numFmtId="0" fontId="18" fillId="16" borderId="3" xfId="0" applyNumberFormat="1" applyFont="1" applyFill="1" applyBorder="1" applyAlignment="1" applyProtection="1">
      <alignment horizontal="center" vertical="center"/>
    </xf>
    <xf numFmtId="0" fontId="18" fillId="16" borderId="4" xfId="0" applyNumberFormat="1" applyFont="1" applyFill="1" applyBorder="1" applyAlignment="1" applyProtection="1">
      <alignment horizontal="center" vertical="center"/>
    </xf>
    <xf numFmtId="0" fontId="82" fillId="19" borderId="5" xfId="0" applyNumberFormat="1" applyFont="1" applyFill="1" applyBorder="1" applyAlignment="1" applyProtection="1">
      <alignment horizontal="center" vertical="center"/>
    </xf>
    <xf numFmtId="0" fontId="82" fillId="19" borderId="0" xfId="0" applyNumberFormat="1" applyFont="1" applyFill="1" applyBorder="1" applyAlignment="1" applyProtection="1">
      <alignment horizontal="center" vertical="center"/>
    </xf>
    <xf numFmtId="0" fontId="82" fillId="19" borderId="6" xfId="0" applyNumberFormat="1" applyFont="1" applyFill="1" applyBorder="1" applyAlignment="1" applyProtection="1">
      <alignment horizontal="center" vertical="center"/>
    </xf>
    <xf numFmtId="0" fontId="10" fillId="3" borderId="0" xfId="0" applyNumberFormat="1" applyFont="1" applyFill="1" applyBorder="1" applyAlignment="1" applyProtection="1">
      <alignment horizontal="justify" wrapText="1"/>
    </xf>
    <xf numFmtId="0" fontId="10" fillId="3" borderId="6" xfId="0" applyNumberFormat="1" applyFont="1" applyFill="1" applyBorder="1" applyAlignment="1" applyProtection="1">
      <alignment horizontal="justify" wrapText="1"/>
    </xf>
    <xf numFmtId="0" fontId="23" fillId="3" borderId="0" xfId="0" applyNumberFormat="1" applyFont="1" applyFill="1" applyBorder="1" applyAlignment="1" applyProtection="1">
      <alignment horizontal="justify" vertical="center" wrapText="1"/>
    </xf>
    <xf numFmtId="0" fontId="23" fillId="3" borderId="6" xfId="0" applyNumberFormat="1" applyFont="1" applyFill="1" applyBorder="1" applyAlignment="1" applyProtection="1">
      <alignment horizontal="justify" vertical="center" wrapText="1"/>
    </xf>
    <xf numFmtId="0" fontId="23" fillId="3" borderId="0" xfId="0" applyNumberFormat="1" applyFont="1" applyFill="1" applyBorder="1" applyAlignment="1" applyProtection="1">
      <alignment horizontal="justify" vertical="center"/>
    </xf>
    <xf numFmtId="0" fontId="23" fillId="3" borderId="6" xfId="0" applyNumberFormat="1" applyFont="1" applyFill="1" applyBorder="1" applyAlignment="1" applyProtection="1">
      <alignment horizontal="justify" vertical="center"/>
    </xf>
    <xf numFmtId="49" fontId="17" fillId="3" borderId="0" xfId="4" applyNumberFormat="1" applyFont="1" applyFill="1" applyBorder="1" applyAlignment="1">
      <alignment horizontal="left" vertical="top" wrapText="1"/>
    </xf>
    <xf numFmtId="49" fontId="17" fillId="3" borderId="0" xfId="4" applyNumberFormat="1" applyFont="1" applyFill="1" applyBorder="1" applyAlignment="1">
      <alignment horizontal="center" vertical="top" wrapText="1"/>
    </xf>
    <xf numFmtId="0" fontId="18" fillId="15" borderId="0" xfId="0" applyNumberFormat="1" applyFont="1" applyFill="1" applyBorder="1" applyAlignment="1" applyProtection="1">
      <alignment horizontal="left"/>
    </xf>
    <xf numFmtId="0" fontId="18" fillId="15" borderId="0" xfId="0" applyNumberFormat="1" applyFont="1" applyFill="1" applyBorder="1" applyAlignment="1" applyProtection="1">
      <alignment horizontal="center"/>
    </xf>
    <xf numFmtId="0" fontId="18" fillId="15" borderId="0" xfId="0" applyNumberFormat="1" applyFont="1" applyFill="1" applyBorder="1" applyAlignment="1" applyProtection="1">
      <alignment horizontal="right"/>
    </xf>
    <xf numFmtId="0" fontId="74" fillId="19" borderId="0" xfId="4" applyFont="1" applyFill="1" applyBorder="1" applyAlignment="1">
      <alignment horizontal="justify" vertical="center" wrapText="1"/>
    </xf>
    <xf numFmtId="0" fontId="74" fillId="19" borderId="20" xfId="4" applyFont="1" applyFill="1" applyBorder="1" applyAlignment="1">
      <alignment horizontal="justify" vertical="center" wrapText="1"/>
    </xf>
    <xf numFmtId="49" fontId="94" fillId="3" borderId="0" xfId="7" applyNumberFormat="1" applyFont="1" applyFill="1" applyBorder="1" applyAlignment="1">
      <alignment horizontal="left"/>
    </xf>
    <xf numFmtId="49" fontId="94" fillId="3" borderId="20" xfId="7" applyNumberFormat="1" applyFont="1" applyFill="1" applyBorder="1" applyAlignment="1">
      <alignment horizontal="left"/>
    </xf>
    <xf numFmtId="49" fontId="94" fillId="3" borderId="0" xfId="7" applyNumberFormat="1" applyFont="1" applyFill="1" applyBorder="1" applyAlignment="1">
      <alignment horizontal="left" vertical="center"/>
    </xf>
    <xf numFmtId="49" fontId="94" fillId="3" borderId="20" xfId="7" applyNumberFormat="1" applyFont="1" applyFill="1" applyBorder="1" applyAlignment="1">
      <alignment horizontal="left" vertical="center"/>
    </xf>
    <xf numFmtId="49" fontId="86" fillId="3" borderId="0" xfId="4" applyNumberFormat="1" applyFont="1" applyFill="1" applyBorder="1" applyAlignment="1">
      <alignment horizontal="left"/>
    </xf>
    <xf numFmtId="49" fontId="86" fillId="3" borderId="20" xfId="4" applyNumberFormat="1" applyFont="1" applyFill="1" applyBorder="1" applyAlignment="1">
      <alignment horizontal="left"/>
    </xf>
    <xf numFmtId="0" fontId="34" fillId="15" borderId="56" xfId="0" applyNumberFormat="1" applyFont="1" applyFill="1" applyBorder="1" applyAlignment="1" applyProtection="1">
      <alignment horizontal="center"/>
    </xf>
    <xf numFmtId="0" fontId="34" fillId="15" borderId="57" xfId="0" applyNumberFormat="1" applyFont="1" applyFill="1" applyBorder="1" applyAlignment="1" applyProtection="1">
      <alignment horizontal="center"/>
    </xf>
    <xf numFmtId="0" fontId="34" fillId="15" borderId="58" xfId="0" applyNumberFormat="1" applyFont="1" applyFill="1" applyBorder="1" applyAlignment="1" applyProtection="1">
      <alignment horizontal="center"/>
    </xf>
    <xf numFmtId="0" fontId="62" fillId="3" borderId="62" xfId="4" applyFont="1" applyFill="1" applyBorder="1" applyAlignment="1">
      <alignment horizontal="center" vertical="center"/>
    </xf>
    <xf numFmtId="0" fontId="35" fillId="3" borderId="62" xfId="6" applyNumberFormat="1" applyFont="1" applyFill="1" applyBorder="1" applyAlignment="1" applyProtection="1">
      <alignment horizontal="center" wrapText="1"/>
    </xf>
    <xf numFmtId="0" fontId="34" fillId="15" borderId="57" xfId="0" applyNumberFormat="1" applyFont="1" applyFill="1" applyBorder="1" applyAlignment="1" applyProtection="1">
      <alignment horizontal="center" vertical="center"/>
    </xf>
    <xf numFmtId="0" fontId="55" fillId="20" borderId="0" xfId="5" applyFont="1" applyFill="1" applyBorder="1" applyAlignment="1">
      <alignment horizontal="justify" vertical="center" wrapText="1"/>
    </xf>
    <xf numFmtId="0" fontId="55" fillId="20" borderId="20" xfId="5" applyFont="1" applyFill="1" applyBorder="1" applyAlignment="1">
      <alignment horizontal="justify" vertical="center" wrapText="1"/>
    </xf>
    <xf numFmtId="0" fontId="55" fillId="20" borderId="0" xfId="5" applyFont="1" applyFill="1" applyBorder="1" applyAlignment="1">
      <alignment horizontal="justify"/>
    </xf>
    <xf numFmtId="0" fontId="55" fillId="20" borderId="20" xfId="5" applyFont="1" applyFill="1" applyBorder="1" applyAlignment="1">
      <alignment horizontal="justify"/>
    </xf>
    <xf numFmtId="0" fontId="55" fillId="20" borderId="0" xfId="5" applyFont="1" applyFill="1" applyBorder="1" applyAlignment="1">
      <alignment horizontal="justify" vertical="center"/>
    </xf>
    <xf numFmtId="0" fontId="55" fillId="20" borderId="20" xfId="5" applyFont="1" applyFill="1" applyBorder="1" applyAlignment="1">
      <alignment horizontal="justify" vertical="center"/>
    </xf>
    <xf numFmtId="49" fontId="94" fillId="3" borderId="14" xfId="7" applyNumberFormat="1" applyFont="1" applyFill="1" applyBorder="1" applyAlignment="1">
      <alignment horizontal="left"/>
    </xf>
    <xf numFmtId="49" fontId="94" fillId="3" borderId="22" xfId="7" applyNumberFormat="1" applyFont="1" applyFill="1" applyBorder="1" applyAlignment="1">
      <alignment horizontal="left"/>
    </xf>
    <xf numFmtId="0" fontId="70" fillId="16" borderId="19" xfId="6" applyNumberFormat="1" applyFont="1" applyFill="1" applyBorder="1" applyAlignment="1" applyProtection="1">
      <alignment horizontal="left"/>
    </xf>
    <xf numFmtId="0" fontId="70" fillId="16" borderId="0" xfId="6" applyNumberFormat="1" applyFont="1" applyFill="1" applyBorder="1" applyAlignment="1" applyProtection="1">
      <alignment horizontal="left"/>
    </xf>
    <xf numFmtId="0" fontId="74" fillId="19" borderId="0" xfId="4" applyFont="1" applyFill="1" applyBorder="1" applyAlignment="1">
      <alignment horizontal="justify" vertical="center"/>
    </xf>
    <xf numFmtId="0" fontId="74" fillId="19" borderId="20" xfId="4" applyFont="1" applyFill="1" applyBorder="1" applyAlignment="1">
      <alignment horizontal="justify" vertical="center"/>
    </xf>
    <xf numFmtId="0" fontId="76" fillId="16" borderId="19" xfId="5" applyFont="1" applyFill="1" applyBorder="1" applyAlignment="1">
      <alignment horizontal="center" vertical="center"/>
    </xf>
    <xf numFmtId="0" fontId="76" fillId="16" borderId="0" xfId="5" applyFont="1" applyFill="1" applyBorder="1" applyAlignment="1">
      <alignment horizontal="center" vertical="center"/>
    </xf>
    <xf numFmtId="0" fontId="76" fillId="16" borderId="20" xfId="5" applyFont="1" applyFill="1" applyBorder="1" applyAlignment="1">
      <alignment horizontal="center" vertical="center"/>
    </xf>
    <xf numFmtId="0" fontId="48" fillId="12" borderId="0" xfId="4" applyFont="1" applyFill="1" applyBorder="1" applyAlignment="1">
      <alignment horizontal="center" vertical="center" wrapText="1"/>
    </xf>
    <xf numFmtId="0" fontId="48" fillId="12" borderId="20" xfId="4" applyFont="1" applyFill="1" applyBorder="1" applyAlignment="1">
      <alignment horizontal="center" vertical="center" wrapText="1"/>
    </xf>
    <xf numFmtId="0" fontId="86" fillId="12" borderId="0" xfId="5" applyFont="1" applyFill="1" applyBorder="1" applyAlignment="1">
      <alignment horizontal="left" wrapText="1"/>
    </xf>
    <xf numFmtId="0" fontId="55" fillId="15" borderId="55" xfId="0" applyNumberFormat="1" applyFont="1" applyFill="1" applyBorder="1" applyAlignment="1" applyProtection="1">
      <alignment horizontal="center"/>
    </xf>
    <xf numFmtId="0" fontId="86" fillId="12" borderId="0" xfId="5" applyFont="1" applyFill="1" applyBorder="1" applyAlignment="1">
      <alignment horizontal="justify" wrapText="1"/>
    </xf>
    <xf numFmtId="0" fontId="97" fillId="3" borderId="0" xfId="0" applyNumberFormat="1" applyFont="1" applyFill="1" applyBorder="1" applyAlignment="1" applyProtection="1">
      <alignment horizontal="center" vertical="center" wrapText="1"/>
    </xf>
    <xf numFmtId="0" fontId="96" fillId="3" borderId="0" xfId="0" applyNumberFormat="1" applyFont="1" applyFill="1" applyBorder="1" applyAlignment="1" applyProtection="1">
      <alignment horizontal="center" vertical="center" wrapText="1"/>
    </xf>
    <xf numFmtId="0" fontId="98" fillId="3" borderId="0" xfId="0" applyNumberFormat="1" applyFont="1" applyFill="1" applyBorder="1" applyAlignment="1" applyProtection="1">
      <alignment horizontal="center" vertical="center" wrapText="1"/>
    </xf>
    <xf numFmtId="0" fontId="95" fillId="3" borderId="0" xfId="0" applyNumberFormat="1" applyFont="1" applyFill="1" applyBorder="1" applyAlignment="1" applyProtection="1">
      <alignment horizontal="center" vertical="center" wrapText="1"/>
    </xf>
    <xf numFmtId="0" fontId="12" fillId="3" borderId="0" xfId="0" applyNumberFormat="1" applyFont="1" applyFill="1" applyBorder="1" applyAlignment="1" applyProtection="1">
      <alignment horizontal="center" vertical="center" wrapText="1"/>
    </xf>
    <xf numFmtId="0" fontId="19" fillId="19" borderId="0" xfId="0" applyNumberFormat="1" applyFont="1" applyFill="1" applyBorder="1" applyAlignment="1" applyProtection="1">
      <alignment horizontal="center" vertical="center" wrapText="1"/>
    </xf>
    <xf numFmtId="0" fontId="13" fillId="3" borderId="0" xfId="0" applyNumberFormat="1" applyFont="1" applyFill="1" applyBorder="1" applyAlignment="1" applyProtection="1">
      <alignment horizontal="center" vertical="center" wrapText="1"/>
    </xf>
    <xf numFmtId="0" fontId="10" fillId="16" borderId="0" xfId="0" applyNumberFormat="1" applyFont="1" applyFill="1" applyBorder="1" applyAlignment="1" applyProtection="1">
      <alignment horizontal="center"/>
    </xf>
    <xf numFmtId="0" fontId="26" fillId="3" borderId="1" xfId="0" applyFont="1" applyFill="1" applyBorder="1" applyAlignment="1">
      <alignment horizontal="justify" vertical="center" wrapText="1"/>
    </xf>
    <xf numFmtId="0" fontId="77" fillId="16" borderId="1" xfId="0" applyFont="1" applyFill="1" applyBorder="1" applyAlignment="1">
      <alignment horizontal="center" vertical="center"/>
    </xf>
    <xf numFmtId="0" fontId="26" fillId="3" borderId="28" xfId="0" applyFont="1" applyFill="1" applyBorder="1" applyAlignment="1">
      <alignment horizontal="justify" vertical="center" wrapText="1"/>
    </xf>
    <xf numFmtId="0" fontId="26" fillId="3" borderId="29" xfId="0" applyFont="1" applyFill="1" applyBorder="1" applyAlignment="1">
      <alignment horizontal="justify" vertical="center" wrapText="1"/>
    </xf>
    <xf numFmtId="0" fontId="26" fillId="3" borderId="30" xfId="0" applyFont="1" applyFill="1" applyBorder="1" applyAlignment="1">
      <alignment horizontal="justify" vertical="center" wrapText="1"/>
    </xf>
    <xf numFmtId="0" fontId="102" fillId="3" borderId="28" xfId="0" applyNumberFormat="1" applyFont="1" applyFill="1" applyBorder="1" applyAlignment="1" applyProtection="1">
      <alignment horizontal="justify" vertical="center"/>
    </xf>
    <xf numFmtId="0" fontId="102" fillId="3" borderId="29" xfId="0" applyNumberFormat="1" applyFont="1" applyFill="1" applyBorder="1" applyAlignment="1" applyProtection="1">
      <alignment horizontal="justify" vertical="center"/>
    </xf>
    <xf numFmtId="0" fontId="102" fillId="3" borderId="30" xfId="0" applyNumberFormat="1" applyFont="1" applyFill="1" applyBorder="1" applyAlignment="1" applyProtection="1">
      <alignment horizontal="justify" vertical="center"/>
    </xf>
    <xf numFmtId="0" fontId="77" fillId="19" borderId="1" xfId="0" applyFont="1" applyFill="1" applyBorder="1" applyAlignment="1">
      <alignment horizontal="center" vertical="center"/>
    </xf>
    <xf numFmtId="0" fontId="101" fillId="18" borderId="17" xfId="0" applyNumberFormat="1" applyFont="1" applyFill="1" applyBorder="1" applyAlignment="1" applyProtection="1">
      <alignment horizontal="justify" vertical="center" wrapText="1"/>
    </xf>
    <xf numFmtId="0" fontId="101" fillId="18" borderId="16" xfId="0" applyNumberFormat="1" applyFont="1" applyFill="1" applyBorder="1" applyAlignment="1" applyProtection="1">
      <alignment horizontal="justify" vertical="center" wrapText="1"/>
    </xf>
    <xf numFmtId="0" fontId="101" fillId="18" borderId="18" xfId="0" applyNumberFormat="1" applyFont="1" applyFill="1" applyBorder="1" applyAlignment="1" applyProtection="1">
      <alignment horizontal="justify" vertical="center" wrapText="1"/>
    </xf>
    <xf numFmtId="0" fontId="101" fillId="18" borderId="19" xfId="0" applyNumberFormat="1" applyFont="1" applyFill="1" applyBorder="1" applyAlignment="1" applyProtection="1">
      <alignment horizontal="justify" vertical="center" wrapText="1"/>
    </xf>
    <xf numFmtId="0" fontId="101" fillId="18" borderId="0" xfId="0" applyNumberFormat="1" applyFont="1" applyFill="1" applyBorder="1" applyAlignment="1" applyProtection="1">
      <alignment horizontal="justify" vertical="center" wrapText="1"/>
    </xf>
    <xf numFmtId="0" fontId="101" fillId="18" borderId="20" xfId="0" applyNumberFormat="1" applyFont="1" applyFill="1" applyBorder="1" applyAlignment="1" applyProtection="1">
      <alignment horizontal="justify" vertical="center" wrapText="1"/>
    </xf>
    <xf numFmtId="0" fontId="101" fillId="18" borderId="21" xfId="0" applyNumberFormat="1" applyFont="1" applyFill="1" applyBorder="1" applyAlignment="1" applyProtection="1">
      <alignment horizontal="justify" vertical="center" wrapText="1"/>
    </xf>
    <xf numFmtId="0" fontId="101" fillId="18" borderId="14" xfId="0" applyNumberFormat="1" applyFont="1" applyFill="1" applyBorder="1" applyAlignment="1" applyProtection="1">
      <alignment horizontal="justify" vertical="center" wrapText="1"/>
    </xf>
    <xf numFmtId="0" fontId="101" fillId="18" borderId="22" xfId="0" applyNumberFormat="1" applyFont="1" applyFill="1" applyBorder="1" applyAlignment="1" applyProtection="1">
      <alignment horizontal="justify" vertical="center" wrapText="1"/>
    </xf>
    <xf numFmtId="0" fontId="9" fillId="3" borderId="1" xfId="0" applyFont="1" applyFill="1" applyBorder="1" applyAlignment="1">
      <alignment horizontal="justify" vertical="center" wrapText="1"/>
    </xf>
    <xf numFmtId="0" fontId="17" fillId="12" borderId="0" xfId="0" applyNumberFormat="1" applyFont="1" applyFill="1" applyBorder="1" applyAlignment="1" applyProtection="1">
      <alignment horizontal="justify" vertical="center" wrapText="1"/>
    </xf>
    <xf numFmtId="0" fontId="100" fillId="18" borderId="17" xfId="0" applyNumberFormat="1" applyFont="1" applyFill="1" applyBorder="1" applyAlignment="1" applyProtection="1">
      <alignment horizontal="justify" wrapText="1"/>
    </xf>
    <xf numFmtId="0" fontId="100" fillId="18" borderId="16" xfId="0" applyNumberFormat="1" applyFont="1" applyFill="1" applyBorder="1" applyAlignment="1" applyProtection="1">
      <alignment horizontal="justify" wrapText="1"/>
    </xf>
    <xf numFmtId="0" fontId="100" fillId="18" borderId="18" xfId="0" applyNumberFormat="1" applyFont="1" applyFill="1" applyBorder="1" applyAlignment="1" applyProtection="1">
      <alignment horizontal="justify" wrapText="1"/>
    </xf>
    <xf numFmtId="0" fontId="100" fillId="18" borderId="19" xfId="0" applyNumberFormat="1" applyFont="1" applyFill="1" applyBorder="1" applyAlignment="1" applyProtection="1">
      <alignment horizontal="justify" wrapText="1"/>
    </xf>
    <xf numFmtId="0" fontId="100" fillId="18" borderId="0" xfId="0" applyNumberFormat="1" applyFont="1" applyFill="1" applyBorder="1" applyAlignment="1" applyProtection="1">
      <alignment horizontal="justify" wrapText="1"/>
    </xf>
    <xf numFmtId="0" fontId="100" fillId="18" borderId="20" xfId="0" applyNumberFormat="1" applyFont="1" applyFill="1" applyBorder="1" applyAlignment="1" applyProtection="1">
      <alignment horizontal="justify" wrapText="1"/>
    </xf>
    <xf numFmtId="0" fontId="100" fillId="18" borderId="21" xfId="0" applyNumberFormat="1" applyFont="1" applyFill="1" applyBorder="1" applyAlignment="1" applyProtection="1">
      <alignment horizontal="justify" wrapText="1"/>
    </xf>
    <xf numFmtId="0" fontId="100" fillId="18" borderId="14" xfId="0" applyNumberFormat="1" applyFont="1" applyFill="1" applyBorder="1" applyAlignment="1" applyProtection="1">
      <alignment horizontal="justify" wrapText="1"/>
    </xf>
    <xf numFmtId="0" fontId="100" fillId="18" borderId="22" xfId="0" applyNumberFormat="1" applyFont="1" applyFill="1" applyBorder="1" applyAlignment="1" applyProtection="1">
      <alignment horizontal="justify" wrapText="1"/>
    </xf>
    <xf numFmtId="0" fontId="20" fillId="15" borderId="0" xfId="0" applyFont="1" applyFill="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11" fillId="0" borderId="0" xfId="0" applyFont="1" applyAlignment="1">
      <alignment horizontal="center" vertical="center"/>
    </xf>
    <xf numFmtId="0" fontId="20" fillId="15" borderId="0" xfId="0" applyFont="1" applyFill="1" applyAlignment="1">
      <alignment horizontal="left" vertical="center"/>
    </xf>
    <xf numFmtId="0" fontId="20" fillId="16" borderId="2" xfId="0" applyNumberFormat="1" applyFont="1" applyFill="1" applyBorder="1" applyAlignment="1" applyProtection="1">
      <alignment horizontal="center" vertical="center"/>
    </xf>
    <xf numFmtId="0" fontId="20" fillId="16" borderId="3" xfId="0" applyNumberFormat="1" applyFont="1" applyFill="1" applyBorder="1" applyAlignment="1" applyProtection="1">
      <alignment horizontal="center" vertical="center"/>
    </xf>
    <xf numFmtId="0" fontId="20" fillId="16" borderId="4" xfId="0" applyNumberFormat="1" applyFont="1" applyFill="1" applyBorder="1" applyAlignment="1" applyProtection="1">
      <alignment horizontal="center" vertical="center"/>
    </xf>
    <xf numFmtId="0" fontId="34" fillId="19" borderId="5" xfId="0" applyNumberFormat="1" applyFont="1" applyFill="1" applyBorder="1" applyAlignment="1" applyProtection="1">
      <alignment horizontal="center" vertical="center" wrapText="1"/>
    </xf>
    <xf numFmtId="0" fontId="34" fillId="19" borderId="0" xfId="0" applyNumberFormat="1" applyFont="1" applyFill="1" applyBorder="1" applyAlignment="1" applyProtection="1">
      <alignment horizontal="center" vertical="center" wrapText="1"/>
    </xf>
    <xf numFmtId="0" fontId="34" fillId="19" borderId="6" xfId="0" applyNumberFormat="1" applyFont="1" applyFill="1" applyBorder="1" applyAlignment="1" applyProtection="1">
      <alignment horizontal="center" vertical="center" wrapText="1"/>
    </xf>
    <xf numFmtId="0" fontId="36" fillId="3" borderId="0" xfId="1" applyFont="1" applyFill="1" applyBorder="1" applyAlignment="1">
      <alignment horizontal="left" wrapText="1"/>
    </xf>
    <xf numFmtId="0" fontId="36" fillId="3" borderId="0" xfId="1" applyFont="1" applyFill="1" applyBorder="1" applyAlignment="1">
      <alignment horizontal="left" vertical="center" wrapText="1"/>
    </xf>
    <xf numFmtId="0" fontId="11" fillId="3" borderId="0" xfId="0" applyNumberFormat="1" applyFont="1" applyFill="1" applyBorder="1" applyAlignment="1" applyProtection="1">
      <alignment horizontal="left" wrapText="1"/>
    </xf>
    <xf numFmtId="0" fontId="39" fillId="3" borderId="0" xfId="1" applyFont="1" applyFill="1" applyBorder="1" applyAlignment="1">
      <alignment horizontal="justify" wrapText="1"/>
    </xf>
    <xf numFmtId="0" fontId="39" fillId="3" borderId="6" xfId="1" applyFont="1" applyFill="1" applyBorder="1" applyAlignment="1">
      <alignment horizontal="justify" wrapText="1"/>
    </xf>
    <xf numFmtId="0" fontId="11" fillId="3" borderId="16" xfId="0" applyNumberFormat="1" applyFont="1" applyFill="1" applyBorder="1" applyAlignment="1" applyProtection="1">
      <alignment horizontal="center"/>
    </xf>
    <xf numFmtId="0" fontId="14" fillId="3" borderId="0" xfId="0" applyNumberFormat="1" applyFont="1" applyFill="1" applyBorder="1" applyAlignment="1" applyProtection="1">
      <alignment horizontal="center"/>
    </xf>
    <xf numFmtId="0" fontId="22" fillId="3" borderId="0" xfId="0" applyNumberFormat="1" applyFont="1" applyFill="1" applyBorder="1" applyAlignment="1" applyProtection="1">
      <alignment horizontal="center"/>
    </xf>
    <xf numFmtId="0" fontId="11" fillId="3" borderId="14" xfId="0" applyNumberFormat="1" applyFont="1" applyFill="1" applyBorder="1" applyAlignment="1" applyProtection="1">
      <alignment horizontal="center"/>
    </xf>
    <xf numFmtId="0" fontId="55" fillId="19" borderId="17" xfId="0" applyNumberFormat="1" applyFont="1" applyFill="1" applyBorder="1" applyAlignment="1" applyProtection="1">
      <alignment horizontal="justify" wrapText="1"/>
    </xf>
    <xf numFmtId="0" fontId="55" fillId="19" borderId="16" xfId="0" applyNumberFormat="1" applyFont="1" applyFill="1" applyBorder="1" applyAlignment="1" applyProtection="1">
      <alignment horizontal="justify" wrapText="1"/>
    </xf>
    <xf numFmtId="0" fontId="55" fillId="19" borderId="18" xfId="0" applyNumberFormat="1" applyFont="1" applyFill="1" applyBorder="1" applyAlignment="1" applyProtection="1">
      <alignment horizontal="justify" wrapText="1"/>
    </xf>
    <xf numFmtId="0" fontId="55" fillId="19" borderId="19" xfId="0" applyNumberFormat="1" applyFont="1" applyFill="1" applyBorder="1" applyAlignment="1" applyProtection="1">
      <alignment horizontal="justify" wrapText="1"/>
    </xf>
    <xf numFmtId="0" fontId="55" fillId="19" borderId="0" xfId="0" applyNumberFormat="1" applyFont="1" applyFill="1" applyBorder="1" applyAlignment="1" applyProtection="1">
      <alignment horizontal="justify" wrapText="1"/>
    </xf>
    <xf numFmtId="0" fontId="55" fillId="19" borderId="20" xfId="0" applyNumberFormat="1" applyFont="1" applyFill="1" applyBorder="1" applyAlignment="1" applyProtection="1">
      <alignment horizontal="justify" wrapText="1"/>
    </xf>
    <xf numFmtId="0" fontId="55" fillId="19" borderId="21" xfId="0" applyNumberFormat="1" applyFont="1" applyFill="1" applyBorder="1" applyAlignment="1" applyProtection="1">
      <alignment horizontal="justify" wrapText="1"/>
    </xf>
    <xf numFmtId="0" fontId="55" fillId="19" borderId="14" xfId="0" applyNumberFormat="1" applyFont="1" applyFill="1" applyBorder="1" applyAlignment="1" applyProtection="1">
      <alignment horizontal="justify" wrapText="1"/>
    </xf>
    <xf numFmtId="0" fontId="55" fillId="19" borderId="22" xfId="0" applyNumberFormat="1" applyFont="1" applyFill="1" applyBorder="1" applyAlignment="1" applyProtection="1">
      <alignment horizontal="justify" wrapText="1"/>
    </xf>
    <xf numFmtId="0" fontId="17" fillId="12" borderId="10" xfId="0" applyNumberFormat="1" applyFont="1" applyFill="1" applyBorder="1" applyAlignment="1" applyProtection="1">
      <alignment horizontal="center" vertical="center"/>
    </xf>
    <xf numFmtId="0" fontId="17" fillId="12" borderId="11" xfId="0" applyNumberFormat="1" applyFont="1" applyFill="1" applyBorder="1" applyAlignment="1" applyProtection="1">
      <alignment horizontal="center" vertical="center"/>
    </xf>
    <xf numFmtId="0" fontId="31" fillId="3" borderId="0" xfId="0" applyNumberFormat="1" applyFont="1" applyFill="1" applyBorder="1" applyAlignment="1" applyProtection="1">
      <alignment horizontal="center"/>
    </xf>
    <xf numFmtId="49" fontId="17" fillId="3" borderId="0" xfId="0" applyNumberFormat="1" applyFont="1" applyFill="1" applyBorder="1" applyAlignment="1">
      <alignment horizontal="left" vertical="center" wrapText="1" indent="1"/>
    </xf>
    <xf numFmtId="167" fontId="17" fillId="3" borderId="19" xfId="0" applyNumberFormat="1" applyFont="1" applyFill="1" applyBorder="1" applyAlignment="1">
      <alignment horizontal="right" vertical="center"/>
    </xf>
    <xf numFmtId="167" fontId="17" fillId="3" borderId="0" xfId="0" applyNumberFormat="1" applyFont="1" applyFill="1" applyBorder="1" applyAlignment="1">
      <alignment horizontal="right" vertical="center"/>
    </xf>
    <xf numFmtId="167" fontId="23" fillId="3" borderId="19" xfId="0" applyNumberFormat="1" applyFont="1" applyFill="1" applyBorder="1" applyAlignment="1">
      <alignment horizontal="right" vertical="center"/>
    </xf>
    <xf numFmtId="167" fontId="23" fillId="3" borderId="20" xfId="0" applyNumberFormat="1" applyFont="1" applyFill="1" applyBorder="1" applyAlignment="1">
      <alignment horizontal="right" vertical="center"/>
    </xf>
    <xf numFmtId="167" fontId="17" fillId="3" borderId="20" xfId="0" applyNumberFormat="1" applyFont="1" applyFill="1" applyBorder="1" applyAlignment="1">
      <alignment horizontal="right" vertical="center"/>
    </xf>
    <xf numFmtId="0" fontId="103" fillId="12" borderId="26" xfId="0" applyNumberFormat="1" applyFont="1" applyFill="1" applyBorder="1" applyAlignment="1" applyProtection="1">
      <alignment horizontal="center" vertical="center" wrapText="1"/>
    </xf>
    <xf numFmtId="0" fontId="55" fillId="19" borderId="17" xfId="1" applyFont="1" applyFill="1" applyBorder="1" applyAlignment="1">
      <alignment horizontal="justify" vertical="top" wrapText="1"/>
    </xf>
    <xf numFmtId="0" fontId="55" fillId="19" borderId="16" xfId="1" applyFont="1" applyFill="1" applyBorder="1" applyAlignment="1">
      <alignment horizontal="justify" vertical="top" wrapText="1"/>
    </xf>
    <xf numFmtId="0" fontId="55" fillId="19" borderId="18" xfId="1" applyFont="1" applyFill="1" applyBorder="1" applyAlignment="1">
      <alignment horizontal="justify" vertical="top" wrapText="1"/>
    </xf>
    <xf numFmtId="0" fontId="55" fillId="19" borderId="19" xfId="1" applyFont="1" applyFill="1" applyBorder="1" applyAlignment="1">
      <alignment horizontal="justify" vertical="top" wrapText="1"/>
    </xf>
    <xf numFmtId="0" fontId="55" fillId="19" borderId="0" xfId="1" applyFont="1" applyFill="1" applyBorder="1" applyAlignment="1">
      <alignment horizontal="justify" vertical="top" wrapText="1"/>
    </xf>
    <xf numFmtId="0" fontId="55" fillId="19" borderId="20" xfId="1" applyFont="1" applyFill="1" applyBorder="1" applyAlignment="1">
      <alignment horizontal="justify" vertical="top" wrapText="1"/>
    </xf>
    <xf numFmtId="0" fontId="55" fillId="19" borderId="21" xfId="1" applyFont="1" applyFill="1" applyBorder="1" applyAlignment="1">
      <alignment horizontal="justify" vertical="top" wrapText="1"/>
    </xf>
    <xf numFmtId="0" fontId="55" fillId="19" borderId="14" xfId="1" applyFont="1" applyFill="1" applyBorder="1" applyAlignment="1">
      <alignment horizontal="justify" vertical="top" wrapText="1"/>
    </xf>
    <xf numFmtId="0" fontId="55" fillId="19" borderId="22" xfId="1" applyFont="1" applyFill="1" applyBorder="1" applyAlignment="1">
      <alignment horizontal="justify" vertical="top" wrapText="1"/>
    </xf>
    <xf numFmtId="0" fontId="104" fillId="12" borderId="10" xfId="0" applyNumberFormat="1" applyFont="1" applyFill="1" applyBorder="1" applyAlignment="1" applyProtection="1">
      <alignment horizontal="center" vertical="center"/>
    </xf>
    <xf numFmtId="0" fontId="104" fillId="12" borderId="12" xfId="0" applyNumberFormat="1" applyFont="1" applyFill="1" applyBorder="1" applyAlignment="1" applyProtection="1">
      <alignment horizontal="center" vertical="center"/>
    </xf>
    <xf numFmtId="0" fontId="25" fillId="12" borderId="10" xfId="0" applyNumberFormat="1" applyFont="1" applyFill="1" applyBorder="1" applyAlignment="1" applyProtection="1">
      <alignment horizontal="center" vertical="center"/>
    </xf>
    <xf numFmtId="0" fontId="25" fillId="12" borderId="11" xfId="0" applyNumberFormat="1" applyFont="1" applyFill="1" applyBorder="1" applyAlignment="1" applyProtection="1">
      <alignment horizontal="center" vertical="center"/>
    </xf>
    <xf numFmtId="0" fontId="25" fillId="12" borderId="12" xfId="0" applyNumberFormat="1" applyFont="1" applyFill="1" applyBorder="1" applyAlignment="1" applyProtection="1">
      <alignment horizontal="center" vertical="center"/>
    </xf>
    <xf numFmtId="167" fontId="23" fillId="3" borderId="0" xfId="0" applyNumberFormat="1" applyFont="1" applyFill="1" applyBorder="1" applyAlignment="1">
      <alignment horizontal="justify" vertical="center"/>
    </xf>
    <xf numFmtId="0" fontId="26" fillId="0" borderId="1" xfId="0" applyNumberFormat="1" applyFont="1" applyFill="1" applyBorder="1" applyAlignment="1" applyProtection="1">
      <alignment horizontal="right"/>
    </xf>
    <xf numFmtId="0" fontId="10" fillId="0" borderId="28" xfId="0" applyNumberFormat="1" applyFont="1" applyFill="1" applyBorder="1" applyAlignment="1" applyProtection="1">
      <alignment horizontal="center"/>
    </xf>
    <xf numFmtId="0" fontId="10" fillId="0" borderId="29" xfId="0" applyNumberFormat="1" applyFont="1" applyFill="1" applyBorder="1" applyAlignment="1" applyProtection="1">
      <alignment horizontal="center"/>
    </xf>
    <xf numFmtId="0" fontId="10" fillId="0" borderId="30" xfId="0" applyNumberFormat="1" applyFont="1" applyFill="1" applyBorder="1" applyAlignment="1" applyProtection="1">
      <alignment horizontal="center"/>
    </xf>
    <xf numFmtId="0" fontId="104" fillId="12" borderId="11" xfId="0" applyNumberFormat="1" applyFont="1" applyFill="1" applyBorder="1" applyAlignment="1" applyProtection="1">
      <alignment horizontal="center" vertical="center"/>
    </xf>
    <xf numFmtId="0" fontId="18" fillId="13" borderId="54" xfId="0" applyNumberFormat="1" applyFont="1" applyFill="1" applyBorder="1" applyAlignment="1" applyProtection="1">
      <alignment horizontal="center" wrapText="1"/>
    </xf>
    <xf numFmtId="0" fontId="18" fillId="13" borderId="0" xfId="0" applyNumberFormat="1" applyFont="1" applyFill="1" applyBorder="1" applyAlignment="1" applyProtection="1">
      <alignment horizontal="center" wrapText="1"/>
    </xf>
    <xf numFmtId="0" fontId="17" fillId="3" borderId="0" xfId="0" applyNumberFormat="1" applyFont="1" applyFill="1" applyBorder="1" applyAlignment="1" applyProtection="1">
      <alignment horizontal="justify" wrapText="1"/>
    </xf>
    <xf numFmtId="167" fontId="17" fillId="3" borderId="35" xfId="0" applyNumberFormat="1" applyFont="1" applyFill="1" applyBorder="1" applyAlignment="1">
      <alignment horizontal="right" vertical="center"/>
    </xf>
    <xf numFmtId="167" fontId="17" fillId="3" borderId="27" xfId="0" applyNumberFormat="1" applyFont="1" applyFill="1" applyBorder="1" applyAlignment="1">
      <alignment horizontal="right" vertical="center"/>
    </xf>
    <xf numFmtId="167" fontId="17" fillId="3" borderId="21" xfId="0" applyNumberFormat="1" applyFont="1" applyFill="1" applyBorder="1" applyAlignment="1">
      <alignment horizontal="right" vertical="center"/>
    </xf>
    <xf numFmtId="167" fontId="17" fillId="3" borderId="22" xfId="0" applyNumberFormat="1" applyFont="1" applyFill="1" applyBorder="1" applyAlignment="1">
      <alignment horizontal="right" vertical="center"/>
    </xf>
    <xf numFmtId="0" fontId="23" fillId="3" borderId="24" xfId="0" applyFont="1" applyFill="1" applyBorder="1" applyAlignment="1">
      <alignment horizontal="justify" vertical="center" wrapText="1"/>
    </xf>
    <xf numFmtId="167" fontId="23" fillId="3" borderId="0" xfId="0" applyNumberFormat="1" applyFont="1" applyFill="1" applyBorder="1" applyAlignment="1">
      <alignment horizontal="center" vertical="center"/>
    </xf>
    <xf numFmtId="0" fontId="104" fillId="12" borderId="10" xfId="0" applyNumberFormat="1" applyFont="1" applyFill="1" applyBorder="1" applyAlignment="1" applyProtection="1">
      <alignment horizontal="center" vertical="center" wrapText="1"/>
    </xf>
    <xf numFmtId="0" fontId="104" fillId="12" borderId="12" xfId="0" applyNumberFormat="1" applyFont="1" applyFill="1" applyBorder="1" applyAlignment="1" applyProtection="1">
      <alignment horizontal="center" vertical="center" wrapText="1"/>
    </xf>
    <xf numFmtId="0" fontId="11" fillId="3" borderId="0" xfId="7" applyNumberFormat="1" applyFont="1" applyFill="1" applyBorder="1" applyAlignment="1" applyProtection="1">
      <alignment horizontal="center"/>
    </xf>
    <xf numFmtId="0" fontId="11" fillId="3" borderId="16" xfId="7" applyNumberFormat="1" applyFont="1" applyFill="1" applyBorder="1" applyAlignment="1" applyProtection="1">
      <alignment horizontal="center"/>
    </xf>
    <xf numFmtId="0" fontId="22" fillId="3" borderId="0" xfId="7" applyNumberFormat="1" applyFont="1" applyFill="1" applyBorder="1" applyAlignment="1" applyProtection="1">
      <alignment horizontal="center"/>
    </xf>
    <xf numFmtId="0" fontId="22" fillId="0" borderId="0" xfId="7" applyNumberFormat="1" applyFont="1" applyFill="1" applyBorder="1" applyAlignment="1" applyProtection="1">
      <alignment horizontal="center"/>
    </xf>
    <xf numFmtId="0" fontId="131" fillId="3" borderId="0" xfId="30" applyFont="1" applyFill="1" applyBorder="1" applyAlignment="1">
      <alignment horizontal="justify" vertical="center" wrapText="1"/>
    </xf>
    <xf numFmtId="0" fontId="131" fillId="3" borderId="64" xfId="30" applyFont="1" applyFill="1" applyBorder="1" applyAlignment="1">
      <alignment horizontal="justify" vertical="center" wrapText="1"/>
    </xf>
    <xf numFmtId="0" fontId="131" fillId="3" borderId="64" xfId="30" applyFont="1" applyFill="1" applyBorder="1" applyAlignment="1">
      <alignment horizontal="justify" vertical="center"/>
    </xf>
    <xf numFmtId="0" fontId="131" fillId="3" borderId="0" xfId="30" applyFont="1" applyFill="1" applyBorder="1" applyAlignment="1">
      <alignment horizontal="justify" vertical="center"/>
    </xf>
    <xf numFmtId="0" fontId="11" fillId="3" borderId="14" xfId="7" applyNumberFormat="1" applyFont="1" applyFill="1" applyBorder="1" applyAlignment="1" applyProtection="1">
      <alignment horizontal="center"/>
    </xf>
    <xf numFmtId="0" fontId="17" fillId="3" borderId="0" xfId="7" applyFont="1" applyFill="1" applyBorder="1" applyAlignment="1">
      <alignment horizontal="justify" vertical="center" wrapText="1"/>
    </xf>
    <xf numFmtId="167" fontId="17" fillId="3" borderId="0" xfId="7" applyNumberFormat="1" applyFont="1" applyFill="1" applyBorder="1" applyAlignment="1">
      <alignment horizontal="center" vertical="center"/>
    </xf>
    <xf numFmtId="167" fontId="23" fillId="3" borderId="0" xfId="7" applyNumberFormat="1" applyFont="1" applyFill="1" applyBorder="1" applyAlignment="1">
      <alignment horizontal="center" vertical="center"/>
    </xf>
    <xf numFmtId="167" fontId="17" fillId="3" borderId="11" xfId="7" applyNumberFormat="1" applyFont="1" applyFill="1" applyBorder="1" applyAlignment="1">
      <alignment horizontal="center" vertical="center"/>
    </xf>
    <xf numFmtId="167" fontId="17" fillId="3" borderId="10" xfId="7" applyNumberFormat="1" applyFont="1" applyFill="1" applyBorder="1" applyAlignment="1">
      <alignment horizontal="left" vertical="center"/>
    </xf>
    <xf numFmtId="167" fontId="17" fillId="3" borderId="11" xfId="7" applyNumberFormat="1" applyFont="1" applyFill="1" applyBorder="1" applyAlignment="1">
      <alignment horizontal="left" vertical="center"/>
    </xf>
    <xf numFmtId="167" fontId="17" fillId="3" borderId="12" xfId="7" applyNumberFormat="1" applyFont="1" applyFill="1" applyBorder="1" applyAlignment="1">
      <alignment horizontal="left" vertical="center"/>
    </xf>
    <xf numFmtId="0" fontId="25" fillId="12" borderId="2" xfId="7" applyNumberFormat="1" applyFont="1" applyFill="1" applyBorder="1" applyAlignment="1" applyProtection="1">
      <alignment horizontal="center" vertical="center" wrapText="1"/>
    </xf>
    <xf numFmtId="0" fontId="25" fillId="12" borderId="3" xfId="7" applyNumberFormat="1" applyFont="1" applyFill="1" applyBorder="1" applyAlignment="1" applyProtection="1">
      <alignment horizontal="center" vertical="center" wrapText="1"/>
    </xf>
    <xf numFmtId="0" fontId="25" fillId="12" borderId="4" xfId="7" applyNumberFormat="1" applyFont="1" applyFill="1" applyBorder="1" applyAlignment="1" applyProtection="1">
      <alignment horizontal="center" vertical="center" wrapText="1"/>
    </xf>
    <xf numFmtId="0" fontId="25" fillId="12" borderId="7" xfId="7" applyNumberFormat="1" applyFont="1" applyFill="1" applyBorder="1" applyAlignment="1" applyProtection="1">
      <alignment horizontal="center" vertical="center" wrapText="1"/>
    </xf>
    <xf numFmtId="0" fontId="25" fillId="12" borderId="8" xfId="7" applyNumberFormat="1" applyFont="1" applyFill="1" applyBorder="1" applyAlignment="1" applyProtection="1">
      <alignment horizontal="center" vertical="center" wrapText="1"/>
    </xf>
    <xf numFmtId="0" fontId="25" fillId="12" borderId="9" xfId="7" applyNumberFormat="1" applyFont="1" applyFill="1" applyBorder="1" applyAlignment="1" applyProtection="1">
      <alignment horizontal="center" vertical="center" wrapText="1"/>
    </xf>
    <xf numFmtId="0" fontId="25" fillId="12" borderId="10" xfId="7" applyNumberFormat="1" applyFont="1" applyFill="1" applyBorder="1" applyAlignment="1" applyProtection="1">
      <alignment horizontal="center" vertical="center"/>
    </xf>
    <xf numFmtId="0" fontId="25" fillId="12" borderId="11" xfId="7" applyNumberFormat="1" applyFont="1" applyFill="1" applyBorder="1" applyAlignment="1" applyProtection="1">
      <alignment horizontal="center" vertical="center"/>
    </xf>
    <xf numFmtId="0" fontId="25" fillId="12" borderId="12" xfId="7" applyNumberFormat="1" applyFont="1" applyFill="1" applyBorder="1" applyAlignment="1" applyProtection="1">
      <alignment horizontal="center" vertical="center"/>
    </xf>
    <xf numFmtId="0" fontId="17" fillId="3" borderId="0" xfId="7" applyNumberFormat="1" applyFont="1" applyFill="1" applyBorder="1" applyAlignment="1" applyProtection="1">
      <alignment horizontal="justify" wrapText="1"/>
    </xf>
    <xf numFmtId="167" fontId="17" fillId="3" borderId="0" xfId="7" applyNumberFormat="1" applyFont="1" applyFill="1" applyBorder="1" applyAlignment="1">
      <alignment horizontal="right" vertical="center"/>
    </xf>
    <xf numFmtId="0" fontId="25" fillId="12" borderId="10" xfId="7" applyNumberFormat="1" applyFont="1" applyFill="1" applyBorder="1" applyAlignment="1" applyProtection="1">
      <alignment horizontal="center" vertical="center" wrapText="1"/>
    </xf>
    <xf numFmtId="0" fontId="25" fillId="12" borderId="12" xfId="7" applyNumberFormat="1" applyFont="1" applyFill="1" applyBorder="1" applyAlignment="1" applyProtection="1">
      <alignment horizontal="center" vertical="center" wrapText="1"/>
    </xf>
    <xf numFmtId="0" fontId="25" fillId="12" borderId="2" xfId="7" applyNumberFormat="1" applyFont="1" applyFill="1" applyBorder="1" applyAlignment="1" applyProtection="1">
      <alignment horizontal="center" vertical="center"/>
    </xf>
    <xf numFmtId="0" fontId="25" fillId="12" borderId="3" xfId="7" applyNumberFormat="1" applyFont="1" applyFill="1" applyBorder="1" applyAlignment="1" applyProtection="1">
      <alignment horizontal="center" vertical="center"/>
    </xf>
    <xf numFmtId="0" fontId="25" fillId="12" borderId="4" xfId="7" applyNumberFormat="1" applyFont="1" applyFill="1" applyBorder="1" applyAlignment="1" applyProtection="1">
      <alignment horizontal="center" vertical="center"/>
    </xf>
    <xf numFmtId="0" fontId="25" fillId="12" borderId="7" xfId="7" applyNumberFormat="1" applyFont="1" applyFill="1" applyBorder="1" applyAlignment="1" applyProtection="1">
      <alignment horizontal="center" vertical="center"/>
    </xf>
    <xf numFmtId="0" fontId="25" fillId="12" borderId="8" xfId="7" applyNumberFormat="1" applyFont="1" applyFill="1" applyBorder="1" applyAlignment="1" applyProtection="1">
      <alignment horizontal="center" vertical="center"/>
    </xf>
    <xf numFmtId="0" fontId="25" fillId="12" borderId="9" xfId="7" applyNumberFormat="1" applyFont="1" applyFill="1" applyBorder="1" applyAlignment="1" applyProtection="1">
      <alignment horizontal="center" vertical="center"/>
    </xf>
    <xf numFmtId="0" fontId="31" fillId="3" borderId="0" xfId="7" applyNumberFormat="1" applyFont="1" applyFill="1" applyBorder="1" applyAlignment="1" applyProtection="1">
      <alignment horizontal="center"/>
    </xf>
    <xf numFmtId="167" fontId="17" fillId="3" borderId="0" xfId="7" applyNumberFormat="1" applyFont="1" applyFill="1" applyBorder="1" applyAlignment="1" applyProtection="1">
      <alignment horizontal="right" vertical="center"/>
    </xf>
    <xf numFmtId="0" fontId="104" fillId="12" borderId="10" xfId="7" applyNumberFormat="1" applyFont="1" applyFill="1" applyBorder="1" applyAlignment="1" applyProtection="1">
      <alignment horizontal="center" vertical="center"/>
    </xf>
    <xf numFmtId="0" fontId="104" fillId="12" borderId="11" xfId="7" applyNumberFormat="1" applyFont="1" applyFill="1" applyBorder="1" applyAlignment="1" applyProtection="1">
      <alignment horizontal="center" vertical="center"/>
    </xf>
    <xf numFmtId="0" fontId="104" fillId="12" borderId="12" xfId="7" applyNumberFormat="1" applyFont="1" applyFill="1" applyBorder="1" applyAlignment="1" applyProtection="1">
      <alignment horizontal="center" vertical="center"/>
    </xf>
    <xf numFmtId="167" fontId="23" fillId="3" borderId="0" xfId="7" applyNumberFormat="1" applyFont="1" applyFill="1" applyBorder="1" applyAlignment="1" applyProtection="1">
      <alignment horizontal="right" vertical="center"/>
    </xf>
    <xf numFmtId="0" fontId="17" fillId="0" borderId="28" xfId="7" applyNumberFormat="1" applyFont="1" applyFill="1" applyBorder="1" applyAlignment="1" applyProtection="1">
      <alignment horizontal="left" vertical="center"/>
    </xf>
    <xf numFmtId="0" fontId="17" fillId="0" borderId="29" xfId="7" applyNumberFormat="1" applyFont="1" applyFill="1" applyBorder="1" applyAlignment="1" applyProtection="1">
      <alignment horizontal="left" vertical="center"/>
    </xf>
    <xf numFmtId="0" fontId="17" fillId="0" borderId="30" xfId="7" applyNumberFormat="1" applyFont="1" applyFill="1" applyBorder="1" applyAlignment="1" applyProtection="1">
      <alignment horizontal="left" vertical="center"/>
    </xf>
    <xf numFmtId="14" fontId="10" fillId="3" borderId="0" xfId="7" applyNumberFormat="1" applyFont="1" applyFill="1" applyBorder="1" applyAlignment="1" applyProtection="1">
      <alignment horizontal="right"/>
    </xf>
    <xf numFmtId="14" fontId="10" fillId="3" borderId="8" xfId="7" applyNumberFormat="1" applyFont="1" applyFill="1" applyBorder="1" applyAlignment="1" applyProtection="1">
      <alignment horizontal="right"/>
    </xf>
    <xf numFmtId="167" fontId="23" fillId="3" borderId="0" xfId="0" applyNumberFormat="1" applyFont="1" applyFill="1" applyBorder="1" applyAlignment="1" applyProtection="1">
      <alignment horizontal="right" vertical="center"/>
    </xf>
    <xf numFmtId="167" fontId="17" fillId="3" borderId="0" xfId="0" applyNumberFormat="1" applyFont="1" applyFill="1" applyBorder="1" applyAlignment="1" applyProtection="1">
      <alignment horizontal="right" vertical="center"/>
    </xf>
    <xf numFmtId="14" fontId="10" fillId="3" borderId="0" xfId="0" applyNumberFormat="1" applyFont="1" applyFill="1" applyBorder="1" applyAlignment="1" applyProtection="1">
      <alignment horizontal="right"/>
    </xf>
    <xf numFmtId="14" fontId="10" fillId="3" borderId="8" xfId="0" applyNumberFormat="1" applyFont="1" applyFill="1" applyBorder="1" applyAlignment="1" applyProtection="1">
      <alignment horizontal="right"/>
    </xf>
    <xf numFmtId="167" fontId="104" fillId="12" borderId="11" xfId="0" applyNumberFormat="1" applyFont="1" applyFill="1" applyBorder="1" applyAlignment="1" applyProtection="1">
      <alignment horizontal="center" vertical="center"/>
    </xf>
    <xf numFmtId="167" fontId="104" fillId="12" borderId="12"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justify" wrapText="1"/>
    </xf>
    <xf numFmtId="0" fontId="10" fillId="3" borderId="0" xfId="0" applyNumberFormat="1" applyFont="1" applyFill="1" applyBorder="1" applyAlignment="1" applyProtection="1">
      <alignment horizontal="justify"/>
    </xf>
    <xf numFmtId="0" fontId="10" fillId="3" borderId="6" xfId="0" applyNumberFormat="1" applyFont="1" applyFill="1" applyBorder="1" applyAlignment="1" applyProtection="1">
      <alignment horizontal="justify"/>
    </xf>
    <xf numFmtId="0" fontId="34" fillId="19" borderId="5" xfId="0" applyNumberFormat="1" applyFont="1" applyFill="1" applyBorder="1" applyAlignment="1" applyProtection="1">
      <alignment horizontal="center" vertical="center"/>
    </xf>
    <xf numFmtId="0" fontId="34" fillId="19" borderId="0" xfId="0" applyNumberFormat="1" applyFont="1" applyFill="1" applyBorder="1" applyAlignment="1" applyProtection="1">
      <alignment horizontal="center" vertical="center"/>
    </xf>
    <xf numFmtId="0" fontId="34" fillId="19" borderId="6" xfId="0" applyNumberFormat="1" applyFont="1" applyFill="1" applyBorder="1" applyAlignment="1" applyProtection="1">
      <alignment horizontal="center" vertical="center"/>
    </xf>
    <xf numFmtId="0" fontId="108" fillId="3" borderId="0" xfId="0" applyNumberFormat="1" applyFont="1" applyFill="1" applyBorder="1" applyAlignment="1" applyProtection="1">
      <alignment horizontal="center" vertical="center"/>
    </xf>
    <xf numFmtId="0" fontId="108" fillId="3" borderId="8" xfId="0" applyNumberFormat="1" applyFont="1" applyFill="1" applyBorder="1" applyAlignment="1" applyProtection="1">
      <alignment horizontal="center" vertical="center"/>
    </xf>
    <xf numFmtId="0" fontId="104" fillId="12" borderId="2" xfId="0" applyNumberFormat="1" applyFont="1" applyFill="1" applyBorder="1" applyAlignment="1" applyProtection="1">
      <alignment horizontal="center" vertical="center"/>
    </xf>
    <xf numFmtId="0" fontId="104" fillId="12" borderId="3" xfId="0" applyNumberFormat="1" applyFont="1" applyFill="1" applyBorder="1" applyAlignment="1" applyProtection="1">
      <alignment horizontal="center" vertical="center"/>
    </xf>
    <xf numFmtId="0" fontId="104" fillId="12" borderId="7" xfId="0" applyNumberFormat="1" applyFont="1" applyFill="1" applyBorder="1" applyAlignment="1" applyProtection="1">
      <alignment horizontal="center" vertical="center"/>
    </xf>
    <xf numFmtId="0" fontId="104" fillId="12" borderId="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xf>
    <xf numFmtId="14" fontId="10" fillId="0" borderId="0" xfId="0" applyNumberFormat="1" applyFont="1" applyFill="1" applyBorder="1" applyAlignment="1" applyProtection="1">
      <alignment horizontal="right"/>
    </xf>
    <xf numFmtId="0" fontId="11" fillId="3" borderId="0" xfId="0" applyNumberFormat="1" applyFont="1" applyFill="1" applyBorder="1" applyAlignment="1" applyProtection="1">
      <alignment horizontal="left" vertical="top" wrapText="1"/>
    </xf>
    <xf numFmtId="0" fontId="14" fillId="3" borderId="0" xfId="0" applyNumberFormat="1" applyFont="1" applyFill="1" applyBorder="1" applyAlignment="1" applyProtection="1">
      <alignment horizontal="center" wrapText="1"/>
    </xf>
    <xf numFmtId="0" fontId="11" fillId="12" borderId="11" xfId="0" applyNumberFormat="1" applyFont="1" applyFill="1" applyBorder="1" applyAlignment="1" applyProtection="1">
      <alignment horizontal="justify" wrapText="1"/>
    </xf>
    <xf numFmtId="0" fontId="10" fillId="3" borderId="0" xfId="0" applyNumberFormat="1" applyFont="1" applyFill="1" applyBorder="1" applyAlignment="1" applyProtection="1">
      <alignment horizontal="justify" vertical="top" wrapText="1"/>
    </xf>
    <xf numFmtId="0" fontId="10" fillId="3" borderId="6" xfId="0" applyNumberFormat="1" applyFont="1" applyFill="1" applyBorder="1" applyAlignment="1" applyProtection="1">
      <alignment horizontal="justify" vertical="top" wrapText="1"/>
    </xf>
    <xf numFmtId="0" fontId="65" fillId="19" borderId="5" xfId="0" applyNumberFormat="1" applyFont="1" applyFill="1" applyBorder="1" applyAlignment="1" applyProtection="1">
      <alignment horizontal="center" vertical="center"/>
    </xf>
    <xf numFmtId="0" fontId="65" fillId="19" borderId="0" xfId="0" applyNumberFormat="1" applyFont="1" applyFill="1" applyBorder="1" applyAlignment="1" applyProtection="1">
      <alignment horizontal="center" vertical="center"/>
    </xf>
    <xf numFmtId="0" fontId="65" fillId="19" borderId="6" xfId="0" applyNumberFormat="1" applyFont="1" applyFill="1" applyBorder="1" applyAlignment="1" applyProtection="1">
      <alignment horizontal="center" vertical="center"/>
    </xf>
    <xf numFmtId="0" fontId="67" fillId="0" borderId="0" xfId="0" applyNumberFormat="1" applyFont="1" applyFill="1" applyBorder="1" applyAlignment="1" applyProtection="1">
      <alignment horizontal="justify" wrapText="1"/>
    </xf>
    <xf numFmtId="0" fontId="23" fillId="3" borderId="0" xfId="7" applyFont="1" applyFill="1" applyBorder="1" applyAlignment="1">
      <alignment horizontal="justify" vertical="center" wrapText="1"/>
    </xf>
    <xf numFmtId="0" fontId="104" fillId="12" borderId="2" xfId="7" applyNumberFormat="1" applyFont="1" applyFill="1" applyBorder="1" applyAlignment="1" applyProtection="1">
      <alignment horizontal="center" vertical="center"/>
    </xf>
    <xf numFmtId="0" fontId="104" fillId="12" borderId="3" xfId="7" applyNumberFormat="1" applyFont="1" applyFill="1" applyBorder="1" applyAlignment="1" applyProtection="1">
      <alignment horizontal="center" vertical="center"/>
    </xf>
    <xf numFmtId="0" fontId="104" fillId="12" borderId="4" xfId="7" applyNumberFormat="1" applyFont="1" applyFill="1" applyBorder="1" applyAlignment="1" applyProtection="1">
      <alignment horizontal="center" vertical="center"/>
    </xf>
    <xf numFmtId="0" fontId="104" fillId="12" borderId="7" xfId="7" applyNumberFormat="1" applyFont="1" applyFill="1" applyBorder="1" applyAlignment="1" applyProtection="1">
      <alignment horizontal="center" vertical="center"/>
    </xf>
    <xf numFmtId="0" fontId="104" fillId="12" borderId="8" xfId="7" applyNumberFormat="1" applyFont="1" applyFill="1" applyBorder="1" applyAlignment="1" applyProtection="1">
      <alignment horizontal="center" vertical="center"/>
    </xf>
    <xf numFmtId="0" fontId="104" fillId="12" borderId="9" xfId="7" applyNumberFormat="1" applyFont="1" applyFill="1" applyBorder="1" applyAlignment="1" applyProtection="1">
      <alignment horizontal="center" vertical="center"/>
    </xf>
    <xf numFmtId="0" fontId="108" fillId="12" borderId="10" xfId="7" applyNumberFormat="1" applyFont="1" applyFill="1" applyBorder="1" applyAlignment="1" applyProtection="1">
      <alignment horizontal="center"/>
    </xf>
    <xf numFmtId="0" fontId="108" fillId="12" borderId="11" xfId="7" applyNumberFormat="1" applyFont="1" applyFill="1" applyBorder="1" applyAlignment="1" applyProtection="1">
      <alignment horizontal="center"/>
    </xf>
    <xf numFmtId="0" fontId="108" fillId="12" borderId="12" xfId="7" applyNumberFormat="1" applyFont="1" applyFill="1" applyBorder="1" applyAlignment="1" applyProtection="1">
      <alignment horizontal="center"/>
    </xf>
    <xf numFmtId="0" fontId="12" fillId="3" borderId="0" xfId="7" applyNumberFormat="1" applyFont="1" applyFill="1" applyBorder="1" applyAlignment="1" applyProtection="1">
      <alignment horizontal="center" vertical="center" wrapText="1"/>
    </xf>
    <xf numFmtId="0" fontId="19" fillId="19" borderId="0" xfId="7" applyNumberFormat="1" applyFont="1" applyFill="1" applyBorder="1" applyAlignment="1" applyProtection="1">
      <alignment horizontal="center" vertical="center" wrapText="1"/>
    </xf>
    <xf numFmtId="0" fontId="13" fillId="3" borderId="0" xfId="7" applyNumberFormat="1" applyFont="1" applyFill="1" applyBorder="1" applyAlignment="1" applyProtection="1">
      <alignment horizontal="center" vertical="center" wrapText="1"/>
    </xf>
    <xf numFmtId="0" fontId="10" fillId="16" borderId="0" xfId="7" applyNumberFormat="1" applyFont="1" applyFill="1" applyBorder="1" applyAlignment="1" applyProtection="1">
      <alignment horizontal="center"/>
    </xf>
    <xf numFmtId="0" fontId="14" fillId="3" borderId="0" xfId="7" applyNumberFormat="1" applyFont="1" applyFill="1" applyBorder="1" applyAlignment="1" applyProtection="1">
      <alignment horizontal="center"/>
    </xf>
    <xf numFmtId="0" fontId="11" fillId="12" borderId="11" xfId="7" applyNumberFormat="1" applyFont="1" applyFill="1" applyBorder="1" applyAlignment="1" applyProtection="1">
      <alignment horizontal="left" vertical="center"/>
    </xf>
    <xf numFmtId="0" fontId="11" fillId="3" borderId="0" xfId="7" applyNumberFormat="1" applyFont="1" applyFill="1" applyBorder="1" applyAlignment="1" applyProtection="1">
      <alignment horizontal="left" wrapText="1"/>
    </xf>
    <xf numFmtId="0" fontId="10" fillId="3" borderId="0" xfId="7" applyNumberFormat="1" applyFont="1" applyFill="1" applyBorder="1" applyAlignment="1" applyProtection="1">
      <alignment horizontal="justify" wrapText="1"/>
    </xf>
    <xf numFmtId="0" fontId="10" fillId="3" borderId="6" xfId="7" applyNumberFormat="1" applyFont="1" applyFill="1" applyBorder="1" applyAlignment="1" applyProtection="1">
      <alignment horizontal="justify" wrapText="1"/>
    </xf>
    <xf numFmtId="0" fontId="20" fillId="16" borderId="2" xfId="7" applyNumberFormat="1" applyFont="1" applyFill="1" applyBorder="1" applyAlignment="1" applyProtection="1">
      <alignment horizontal="center" vertical="center"/>
    </xf>
    <xf numFmtId="0" fontId="20" fillId="16" borderId="3" xfId="7" applyNumberFormat="1" applyFont="1" applyFill="1" applyBorder="1" applyAlignment="1" applyProtection="1">
      <alignment horizontal="center" vertical="center"/>
    </xf>
    <xf numFmtId="0" fontId="20" fillId="16" borderId="4" xfId="7" applyNumberFormat="1" applyFont="1" applyFill="1" applyBorder="1" applyAlignment="1" applyProtection="1">
      <alignment horizontal="center" vertical="center"/>
    </xf>
    <xf numFmtId="0" fontId="34" fillId="19" borderId="5" xfId="7" applyNumberFormat="1" applyFont="1" applyFill="1" applyBorder="1" applyAlignment="1" applyProtection="1">
      <alignment horizontal="center" vertical="center" wrapText="1"/>
    </xf>
    <xf numFmtId="0" fontId="34" fillId="19" borderId="0" xfId="7" applyNumberFormat="1" applyFont="1" applyFill="1" applyBorder="1" applyAlignment="1" applyProtection="1">
      <alignment horizontal="center" vertical="center" wrapText="1"/>
    </xf>
    <xf numFmtId="0" fontId="34" fillId="19" borderId="6" xfId="7" applyNumberFormat="1" applyFont="1" applyFill="1" applyBorder="1" applyAlignment="1" applyProtection="1">
      <alignment horizontal="center" vertical="center" wrapText="1"/>
    </xf>
    <xf numFmtId="0" fontId="11" fillId="3" borderId="0" xfId="7" applyNumberFormat="1" applyFont="1" applyFill="1" applyBorder="1" applyAlignment="1" applyProtection="1">
      <alignment horizontal="left" vertical="top" wrapText="1"/>
    </xf>
    <xf numFmtId="0" fontId="10" fillId="3" borderId="0" xfId="7" applyNumberFormat="1" applyFont="1" applyFill="1" applyBorder="1" applyAlignment="1" applyProtection="1">
      <alignment horizontal="justify" vertical="top" wrapText="1"/>
    </xf>
    <xf numFmtId="0" fontId="10" fillId="3" borderId="0" xfId="7" applyNumberFormat="1" applyFont="1" applyFill="1" applyBorder="1" applyAlignment="1" applyProtection="1">
      <alignment horizontal="justify" vertical="top"/>
    </xf>
    <xf numFmtId="0" fontId="10" fillId="3" borderId="6" xfId="7" applyNumberFormat="1" applyFont="1" applyFill="1" applyBorder="1" applyAlignment="1" applyProtection="1">
      <alignment horizontal="justify" vertical="top"/>
    </xf>
    <xf numFmtId="0" fontId="34" fillId="19" borderId="5" xfId="7" applyNumberFormat="1" applyFont="1" applyFill="1" applyBorder="1" applyAlignment="1" applyProtection="1">
      <alignment horizontal="center" vertical="center"/>
    </xf>
    <xf numFmtId="0" fontId="34" fillId="19" borderId="0" xfId="7" applyNumberFormat="1" applyFont="1" applyFill="1" applyBorder="1" applyAlignment="1" applyProtection="1">
      <alignment horizontal="center" vertical="center"/>
    </xf>
    <xf numFmtId="0" fontId="34" fillId="19" borderId="6" xfId="7" applyNumberFormat="1" applyFont="1" applyFill="1" applyBorder="1" applyAlignment="1" applyProtection="1">
      <alignment horizontal="center" vertical="center"/>
    </xf>
    <xf numFmtId="0" fontId="10" fillId="3" borderId="0" xfId="7" applyNumberFormat="1" applyFont="1" applyFill="1" applyBorder="1" applyAlignment="1" applyProtection="1">
      <alignment horizontal="justify"/>
    </xf>
    <xf numFmtId="0" fontId="10" fillId="3" borderId="6" xfId="7" applyNumberFormat="1" applyFont="1" applyFill="1" applyBorder="1" applyAlignment="1" applyProtection="1">
      <alignment horizontal="justify"/>
    </xf>
    <xf numFmtId="43" fontId="17" fillId="3" borderId="0" xfId="7" applyNumberFormat="1" applyFont="1" applyFill="1" applyBorder="1" applyAlignment="1" applyProtection="1">
      <alignment horizontal="justify" wrapText="1"/>
    </xf>
    <xf numFmtId="14" fontId="10" fillId="0" borderId="0" xfId="7" applyNumberFormat="1" applyFont="1" applyFill="1" applyBorder="1" applyAlignment="1" applyProtection="1">
      <alignment horizontal="right"/>
    </xf>
    <xf numFmtId="0" fontId="129" fillId="0" borderId="0" xfId="31" applyFont="1" applyAlignment="1">
      <alignment horizontal="justify" vertical="top" wrapText="1"/>
    </xf>
    <xf numFmtId="0" fontId="116" fillId="12" borderId="17" xfId="31" applyFont="1" applyFill="1" applyBorder="1" applyAlignment="1">
      <alignment horizontal="center" vertical="center"/>
    </xf>
    <xf numFmtId="0" fontId="116" fillId="12" borderId="19" xfId="31" applyFont="1" applyFill="1" applyBorder="1" applyAlignment="1">
      <alignment horizontal="center" vertical="center"/>
    </xf>
    <xf numFmtId="0" fontId="116" fillId="12" borderId="21" xfId="31" applyFont="1" applyFill="1" applyBorder="1" applyAlignment="1">
      <alignment horizontal="center" vertical="center"/>
    </xf>
    <xf numFmtId="0" fontId="117" fillId="12" borderId="1" xfId="31" applyFont="1" applyFill="1" applyBorder="1" applyAlignment="1">
      <alignment horizontal="center"/>
    </xf>
    <xf numFmtId="0" fontId="116" fillId="12" borderId="16" xfId="31" applyFont="1" applyFill="1" applyBorder="1" applyAlignment="1">
      <alignment horizontal="center" vertical="center"/>
    </xf>
    <xf numFmtId="0" fontId="116" fillId="12" borderId="0" xfId="31" applyFont="1" applyFill="1" applyBorder="1" applyAlignment="1">
      <alignment horizontal="center" vertical="center"/>
    </xf>
    <xf numFmtId="0" fontId="116" fillId="12" borderId="14" xfId="31" applyFont="1" applyFill="1" applyBorder="1" applyAlignment="1">
      <alignment horizontal="center" vertical="center"/>
    </xf>
    <xf numFmtId="0" fontId="116" fillId="12" borderId="67" xfId="31" applyFont="1" applyFill="1" applyBorder="1" applyAlignment="1">
      <alignment horizontal="center" vertical="top" wrapText="1"/>
    </xf>
    <xf numFmtId="0" fontId="116" fillId="12" borderId="63" xfId="31" applyFont="1" applyFill="1" applyBorder="1" applyAlignment="1">
      <alignment horizontal="center" vertical="top" wrapText="1"/>
    </xf>
    <xf numFmtId="0" fontId="116" fillId="12" borderId="65" xfId="31" applyFont="1" applyFill="1" applyBorder="1" applyAlignment="1">
      <alignment horizontal="center" vertical="top" wrapText="1"/>
    </xf>
    <xf numFmtId="4" fontId="61" fillId="0" borderId="14" xfId="31" applyNumberFormat="1" applyFont="1" applyBorder="1" applyAlignment="1">
      <alignment horizontal="center"/>
    </xf>
    <xf numFmtId="4" fontId="61" fillId="0" borderId="0" xfId="31" applyNumberFormat="1" applyFont="1" applyAlignment="1">
      <alignment horizontal="center"/>
    </xf>
    <xf numFmtId="4" fontId="61" fillId="0" borderId="16" xfId="31" applyNumberFormat="1" applyFont="1" applyBorder="1" applyAlignment="1">
      <alignment horizontal="center"/>
    </xf>
    <xf numFmtId="4" fontId="61" fillId="0" borderId="0" xfId="31" applyNumberFormat="1" applyFont="1" applyBorder="1" applyAlignment="1">
      <alignment horizontal="center"/>
    </xf>
    <xf numFmtId="0" fontId="116" fillId="12" borderId="68" xfId="31" applyFont="1" applyFill="1" applyBorder="1" applyAlignment="1">
      <alignment horizontal="center" vertical="center" wrapText="1"/>
    </xf>
    <xf numFmtId="0" fontId="116" fillId="12" borderId="66" xfId="31" applyFont="1" applyFill="1" applyBorder="1" applyAlignment="1">
      <alignment horizontal="center" vertical="center" wrapText="1"/>
    </xf>
    <xf numFmtId="0" fontId="116" fillId="12" borderId="69" xfId="31" applyFont="1" applyFill="1" applyBorder="1" applyAlignment="1">
      <alignment horizontal="center" vertical="center" wrapText="1"/>
    </xf>
    <xf numFmtId="0" fontId="116" fillId="12" borderId="1" xfId="31" applyFont="1" applyFill="1" applyBorder="1" applyAlignment="1">
      <alignment horizontal="center"/>
    </xf>
    <xf numFmtId="0" fontId="118" fillId="12" borderId="1" xfId="31" applyFont="1" applyFill="1" applyBorder="1" applyAlignment="1">
      <alignment horizontal="center" vertical="center"/>
    </xf>
    <xf numFmtId="0" fontId="116" fillId="12" borderId="30" xfId="31" applyFont="1" applyFill="1" applyBorder="1" applyAlignment="1">
      <alignment horizontal="center"/>
    </xf>
    <xf numFmtId="0" fontId="116" fillId="12" borderId="28" xfId="31" applyFont="1" applyFill="1" applyBorder="1" applyAlignment="1">
      <alignment horizontal="center" vertical="center"/>
    </xf>
    <xf numFmtId="0" fontId="129" fillId="0" borderId="0" xfId="31" applyFont="1" applyFill="1" applyAlignment="1">
      <alignment horizontal="justify" vertical="top" wrapText="1"/>
    </xf>
    <xf numFmtId="0" fontId="117" fillId="12" borderId="28" xfId="31" applyFont="1" applyFill="1" applyBorder="1" applyAlignment="1">
      <alignment horizontal="center"/>
    </xf>
    <xf numFmtId="0" fontId="117" fillId="12" borderId="29" xfId="31" applyFont="1" applyFill="1" applyBorder="1" applyAlignment="1">
      <alignment horizontal="center"/>
    </xf>
    <xf numFmtId="0" fontId="116" fillId="12" borderId="23" xfId="31" applyFont="1" applyFill="1" applyBorder="1" applyAlignment="1">
      <alignment horizontal="center" vertical="center"/>
    </xf>
    <xf numFmtId="0" fontId="116" fillId="12" borderId="24" xfId="31" applyFont="1" applyFill="1" applyBorder="1" applyAlignment="1">
      <alignment horizontal="center" vertical="center"/>
    </xf>
    <xf numFmtId="0" fontId="116" fillId="12" borderId="25" xfId="31" applyFont="1" applyFill="1" applyBorder="1" applyAlignment="1">
      <alignment horizontal="center" vertical="center"/>
    </xf>
    <xf numFmtId="0" fontId="116" fillId="12" borderId="23" xfId="31" applyFont="1" applyFill="1" applyBorder="1" applyAlignment="1">
      <alignment horizontal="center" vertical="top" wrapText="1"/>
    </xf>
    <xf numFmtId="0" fontId="116" fillId="12" borderId="24" xfId="31" applyFont="1" applyFill="1" applyBorder="1" applyAlignment="1">
      <alignment horizontal="center" vertical="top" wrapText="1"/>
    </xf>
    <xf numFmtId="0" fontId="116" fillId="12" borderId="25" xfId="31" applyFont="1" applyFill="1" applyBorder="1" applyAlignment="1">
      <alignment horizontal="center" vertical="top" wrapText="1"/>
    </xf>
    <xf numFmtId="0" fontId="41" fillId="0" borderId="14" xfId="31" applyFont="1" applyBorder="1" applyAlignment="1">
      <alignment horizontal="center"/>
    </xf>
    <xf numFmtId="0" fontId="41" fillId="0" borderId="0" xfId="31" applyFont="1" applyAlignment="1">
      <alignment horizontal="center"/>
    </xf>
    <xf numFmtId="0" fontId="41" fillId="0" borderId="0" xfId="31" applyFont="1" applyBorder="1" applyAlignment="1">
      <alignment horizontal="center"/>
    </xf>
    <xf numFmtId="0" fontId="41" fillId="0" borderId="16" xfId="31" applyFont="1" applyBorder="1" applyAlignment="1">
      <alignment horizontal="center"/>
    </xf>
    <xf numFmtId="0" fontId="116" fillId="12" borderId="18" xfId="31" applyFont="1" applyFill="1" applyBorder="1" applyAlignment="1">
      <alignment horizontal="center" vertical="center" wrapText="1"/>
    </xf>
    <xf numFmtId="0" fontId="116" fillId="12" borderId="20" xfId="31" applyFont="1" applyFill="1" applyBorder="1" applyAlignment="1">
      <alignment horizontal="center" vertical="center" wrapText="1"/>
    </xf>
    <xf numFmtId="0" fontId="116" fillId="12" borderId="22" xfId="31" applyFont="1" applyFill="1" applyBorder="1" applyAlignment="1">
      <alignment horizontal="center" vertical="center" wrapText="1"/>
    </xf>
    <xf numFmtId="0" fontId="116" fillId="12" borderId="28" xfId="31" applyFont="1" applyFill="1" applyBorder="1" applyAlignment="1">
      <alignment horizontal="center"/>
    </xf>
    <xf numFmtId="0" fontId="116" fillId="12" borderId="29" xfId="31" applyFont="1" applyFill="1" applyBorder="1" applyAlignment="1">
      <alignment horizontal="center"/>
    </xf>
    <xf numFmtId="0" fontId="118" fillId="12" borderId="23" xfId="31" applyFont="1" applyFill="1" applyBorder="1" applyAlignment="1">
      <alignment horizontal="center" vertical="center"/>
    </xf>
    <xf numFmtId="0" fontId="118" fillId="12" borderId="25" xfId="31" applyFont="1" applyFill="1" applyBorder="1" applyAlignment="1">
      <alignment horizontal="center" vertical="center"/>
    </xf>
    <xf numFmtId="0" fontId="116" fillId="12" borderId="29" xfId="31" applyFont="1" applyFill="1" applyBorder="1" applyAlignment="1">
      <alignment horizontal="center" wrapText="1"/>
    </xf>
    <xf numFmtId="0" fontId="116" fillId="12" borderId="30" xfId="31" applyFont="1" applyFill="1" applyBorder="1" applyAlignment="1">
      <alignment horizontal="center" wrapText="1"/>
    </xf>
    <xf numFmtId="0" fontId="11" fillId="9" borderId="28" xfId="0" applyFont="1" applyFill="1" applyBorder="1" applyAlignment="1">
      <alignment horizontal="center" vertical="center" wrapText="1"/>
    </xf>
    <xf numFmtId="0" fontId="11" fillId="9" borderId="29" xfId="0" applyFont="1" applyFill="1" applyBorder="1" applyAlignment="1">
      <alignment horizontal="center" vertical="center" wrapText="1"/>
    </xf>
    <xf numFmtId="0" fontId="109" fillId="12" borderId="37" xfId="0" applyFont="1" applyFill="1" applyBorder="1" applyAlignment="1">
      <alignment horizontal="center"/>
    </xf>
    <xf numFmtId="0" fontId="109" fillId="12" borderId="36" xfId="0" applyFont="1" applyFill="1" applyBorder="1" applyAlignment="1">
      <alignment horizontal="center" vertical="center"/>
    </xf>
    <xf numFmtId="0" fontId="109" fillId="12" borderId="38" xfId="0" applyFont="1" applyFill="1" applyBorder="1" applyAlignment="1">
      <alignment horizontal="center" vertical="center"/>
    </xf>
    <xf numFmtId="0" fontId="11" fillId="0" borderId="14" xfId="0" applyNumberFormat="1" applyFont="1" applyFill="1" applyBorder="1" applyAlignment="1" applyProtection="1">
      <alignment horizontal="center"/>
    </xf>
    <xf numFmtId="0" fontId="11" fillId="0" borderId="0" xfId="0" applyNumberFormat="1" applyFont="1" applyFill="1" applyBorder="1" applyAlignment="1" applyProtection="1">
      <alignment horizontal="center"/>
    </xf>
    <xf numFmtId="0" fontId="56" fillId="19" borderId="17" xfId="0" applyNumberFormat="1" applyFont="1" applyFill="1" applyBorder="1" applyAlignment="1" applyProtection="1">
      <alignment horizontal="justify" vertical="center" wrapText="1"/>
    </xf>
    <xf numFmtId="0" fontId="56" fillId="19" borderId="16" xfId="0" applyNumberFormat="1" applyFont="1" applyFill="1" applyBorder="1" applyAlignment="1" applyProtection="1">
      <alignment horizontal="justify" vertical="center" wrapText="1"/>
    </xf>
    <xf numFmtId="0" fontId="56" fillId="19" borderId="18" xfId="0" applyNumberFormat="1" applyFont="1" applyFill="1" applyBorder="1" applyAlignment="1" applyProtection="1">
      <alignment horizontal="justify" vertical="center" wrapText="1"/>
    </xf>
    <xf numFmtId="0" fontId="56" fillId="19" borderId="19" xfId="0" applyNumberFormat="1" applyFont="1" applyFill="1" applyBorder="1" applyAlignment="1" applyProtection="1">
      <alignment horizontal="justify" vertical="center" wrapText="1"/>
    </xf>
    <xf numFmtId="0" fontId="56" fillId="19" borderId="0" xfId="0" applyNumberFormat="1" applyFont="1" applyFill="1" applyBorder="1" applyAlignment="1" applyProtection="1">
      <alignment horizontal="justify" vertical="center" wrapText="1"/>
    </xf>
    <xf numFmtId="0" fontId="56" fillId="19" borderId="20" xfId="0" applyNumberFormat="1" applyFont="1" applyFill="1" applyBorder="1" applyAlignment="1" applyProtection="1">
      <alignment horizontal="justify" vertical="center" wrapText="1"/>
    </xf>
    <xf numFmtId="0" fontId="56" fillId="19" borderId="21" xfId="0" applyNumberFormat="1" applyFont="1" applyFill="1" applyBorder="1" applyAlignment="1" applyProtection="1">
      <alignment horizontal="justify" vertical="center" wrapText="1"/>
    </xf>
    <xf numFmtId="0" fontId="56" fillId="19" borderId="14" xfId="0" applyNumberFormat="1" applyFont="1" applyFill="1" applyBorder="1" applyAlignment="1" applyProtection="1">
      <alignment horizontal="justify" vertical="center" wrapText="1"/>
    </xf>
    <xf numFmtId="0" fontId="56" fillId="19" borderId="22" xfId="0" applyNumberFormat="1" applyFont="1" applyFill="1" applyBorder="1" applyAlignment="1" applyProtection="1">
      <alignment horizontal="justify" vertical="center" wrapText="1"/>
    </xf>
    <xf numFmtId="0" fontId="17" fillId="12" borderId="12" xfId="0" applyNumberFormat="1" applyFont="1" applyFill="1" applyBorder="1" applyAlignment="1" applyProtection="1">
      <alignment horizontal="center" vertical="center"/>
    </xf>
    <xf numFmtId="0" fontId="20" fillId="19" borderId="17" xfId="0" applyNumberFormat="1" applyFont="1" applyFill="1" applyBorder="1" applyAlignment="1" applyProtection="1">
      <alignment horizontal="center" vertical="center" wrapText="1"/>
    </xf>
    <xf numFmtId="0" fontId="20" fillId="19" borderId="18" xfId="0" applyNumberFormat="1" applyFont="1" applyFill="1" applyBorder="1" applyAlignment="1" applyProtection="1">
      <alignment horizontal="center" vertical="center" wrapText="1"/>
    </xf>
    <xf numFmtId="0" fontId="20" fillId="19" borderId="19" xfId="0" applyNumberFormat="1" applyFont="1" applyFill="1" applyBorder="1" applyAlignment="1" applyProtection="1">
      <alignment horizontal="center" vertical="center" wrapText="1"/>
    </xf>
    <xf numFmtId="0" fontId="20" fillId="19" borderId="20" xfId="0" applyNumberFormat="1" applyFont="1" applyFill="1" applyBorder="1" applyAlignment="1" applyProtection="1">
      <alignment horizontal="center" vertical="center" wrapText="1"/>
    </xf>
    <xf numFmtId="0" fontId="20" fillId="19" borderId="21" xfId="0" applyNumberFormat="1" applyFont="1" applyFill="1" applyBorder="1" applyAlignment="1" applyProtection="1">
      <alignment horizontal="center" vertical="center" wrapText="1"/>
    </xf>
    <xf numFmtId="0" fontId="20" fillId="19" borderId="22" xfId="0" applyNumberFormat="1" applyFont="1" applyFill="1" applyBorder="1" applyAlignment="1" applyProtection="1">
      <alignment horizontal="center" vertical="center" wrapText="1"/>
    </xf>
    <xf numFmtId="0" fontId="18" fillId="19" borderId="0" xfId="0" applyNumberFormat="1" applyFont="1" applyFill="1" applyBorder="1" applyAlignment="1" applyProtection="1">
      <alignment horizontal="justify"/>
    </xf>
    <xf numFmtId="0" fontId="22" fillId="3" borderId="0" xfId="0" applyNumberFormat="1" applyFont="1" applyFill="1" applyBorder="1" applyAlignment="1" applyProtection="1">
      <alignment horizontal="left"/>
    </xf>
    <xf numFmtId="0" fontId="22" fillId="3" borderId="0" xfId="0" applyNumberFormat="1" applyFont="1" applyFill="1" applyBorder="1" applyAlignment="1" applyProtection="1">
      <alignment horizontal="right"/>
    </xf>
    <xf numFmtId="0" fontId="104" fillId="12" borderId="49" xfId="0" applyNumberFormat="1" applyFont="1" applyFill="1" applyBorder="1" applyAlignment="1" applyProtection="1">
      <alignment horizontal="center" vertical="center" wrapText="1"/>
    </xf>
    <xf numFmtId="0" fontId="104" fillId="12" borderId="50" xfId="0" applyNumberFormat="1" applyFont="1" applyFill="1" applyBorder="1" applyAlignment="1" applyProtection="1">
      <alignment horizontal="center" vertical="center" wrapText="1"/>
    </xf>
    <xf numFmtId="167" fontId="23" fillId="3" borderId="0" xfId="0" applyNumberFormat="1" applyFont="1" applyFill="1" applyBorder="1" applyAlignment="1">
      <alignment horizontal="right" vertical="center"/>
    </xf>
    <xf numFmtId="0" fontId="17" fillId="3" borderId="0" xfId="0" applyFont="1" applyFill="1" applyBorder="1" applyAlignment="1">
      <alignment horizontal="justify" vertical="center"/>
    </xf>
    <xf numFmtId="167" fontId="23" fillId="3" borderId="16" xfId="0" applyNumberFormat="1" applyFont="1" applyFill="1" applyBorder="1" applyAlignment="1">
      <alignment horizontal="right" vertical="center"/>
    </xf>
    <xf numFmtId="0" fontId="104" fillId="12" borderId="2" xfId="0" applyNumberFormat="1" applyFont="1" applyFill="1" applyBorder="1" applyAlignment="1" applyProtection="1">
      <alignment horizontal="center" vertical="center" wrapText="1"/>
    </xf>
    <xf numFmtId="0" fontId="104" fillId="12" borderId="3" xfId="0" applyNumberFormat="1" applyFont="1" applyFill="1" applyBorder="1" applyAlignment="1" applyProtection="1">
      <alignment horizontal="center" vertical="center" wrapText="1"/>
    </xf>
    <xf numFmtId="0" fontId="104" fillId="12" borderId="4" xfId="0" applyNumberFormat="1" applyFont="1" applyFill="1" applyBorder="1" applyAlignment="1" applyProtection="1">
      <alignment horizontal="center" vertical="center" wrapText="1"/>
    </xf>
    <xf numFmtId="0" fontId="104" fillId="12" borderId="7" xfId="0" applyNumberFormat="1" applyFont="1" applyFill="1" applyBorder="1" applyAlignment="1" applyProtection="1">
      <alignment horizontal="center" vertical="center" wrapText="1"/>
    </xf>
    <xf numFmtId="0" fontId="104" fillId="12" borderId="8" xfId="0" applyNumberFormat="1" applyFont="1" applyFill="1" applyBorder="1" applyAlignment="1" applyProtection="1">
      <alignment horizontal="center" vertical="center" wrapText="1"/>
    </xf>
    <xf numFmtId="0" fontId="104" fillId="12" borderId="9" xfId="0" applyNumberFormat="1" applyFont="1" applyFill="1" applyBorder="1" applyAlignment="1" applyProtection="1">
      <alignment horizontal="center" vertical="center" wrapText="1"/>
    </xf>
    <xf numFmtId="0" fontId="38" fillId="0" borderId="0" xfId="7" applyNumberFormat="1" applyFont="1" applyFill="1" applyBorder="1" applyAlignment="1" applyProtection="1">
      <alignment horizontal="center"/>
    </xf>
  </cellXfs>
  <cellStyles count="34">
    <cellStyle name="ENCABEZADO" xfId="8" xr:uid="{00000000-0005-0000-0000-000000000000}"/>
    <cellStyle name="ENCABEZADO1" xfId="9" xr:uid="{00000000-0005-0000-0000-000001000000}"/>
    <cellStyle name="Euro" xfId="10" xr:uid="{00000000-0005-0000-0000-000002000000}"/>
    <cellStyle name="Millares 2" xfId="19" xr:uid="{00000000-0005-0000-0000-000003000000}"/>
    <cellStyle name="Millares 3" xfId="27" xr:uid="{00000000-0005-0000-0000-000004000000}"/>
    <cellStyle name="Millares 3 2" xfId="32" xr:uid="{00000000-0005-0000-0000-000005000000}"/>
    <cellStyle name="Millares 4" xfId="29" xr:uid="{00000000-0005-0000-0000-000006000000}"/>
    <cellStyle name="Millares 9" xfId="33" xr:uid="{00000000-0005-0000-0000-000007000000}"/>
    <cellStyle name="Normal" xfId="0" builtinId="0"/>
    <cellStyle name="Normal 18" xfId="7" xr:uid="{00000000-0005-0000-0000-000009000000}"/>
    <cellStyle name="Normal 2" xfId="5" xr:uid="{00000000-0005-0000-0000-00000A000000}"/>
    <cellStyle name="Normal 2 2" xfId="1" xr:uid="{00000000-0005-0000-0000-00000B000000}"/>
    <cellStyle name="Normal 2 3" xfId="17" xr:uid="{00000000-0005-0000-0000-00000C000000}"/>
    <cellStyle name="Normal 20" xfId="20" xr:uid="{00000000-0005-0000-0000-00000D000000}"/>
    <cellStyle name="Normal 20 2" xfId="2" xr:uid="{00000000-0005-0000-0000-00000E000000}"/>
    <cellStyle name="Normal 3" xfId="11" xr:uid="{00000000-0005-0000-0000-00000F000000}"/>
    <cellStyle name="Normal 3 2" xfId="12" xr:uid="{00000000-0005-0000-0000-000010000000}"/>
    <cellStyle name="Normal 3 2 2" xfId="13" xr:uid="{00000000-0005-0000-0000-000011000000}"/>
    <cellStyle name="Normal 3 2 2 2" xfId="21" xr:uid="{00000000-0005-0000-0000-000012000000}"/>
    <cellStyle name="Normal 3 3" xfId="4" xr:uid="{00000000-0005-0000-0000-000013000000}"/>
    <cellStyle name="Normal 4" xfId="14" xr:uid="{00000000-0005-0000-0000-000014000000}"/>
    <cellStyle name="Normal 4 2 3" xfId="22" xr:uid="{00000000-0005-0000-0000-000015000000}"/>
    <cellStyle name="Normal 4 4" xfId="23" xr:uid="{00000000-0005-0000-0000-000016000000}"/>
    <cellStyle name="Normal 4 4 2" xfId="24" xr:uid="{00000000-0005-0000-0000-000017000000}"/>
    <cellStyle name="Normal 5" xfId="15" xr:uid="{00000000-0005-0000-0000-000018000000}"/>
    <cellStyle name="Normal 5 3 2" xfId="25" xr:uid="{00000000-0005-0000-0000-000019000000}"/>
    <cellStyle name="Normal 6" xfId="6" xr:uid="{00000000-0005-0000-0000-00001A000000}"/>
    <cellStyle name="Normal 6 2 2" xfId="3" xr:uid="{00000000-0005-0000-0000-00001B000000}"/>
    <cellStyle name="Normal 6 2 2 2" xfId="16" xr:uid="{00000000-0005-0000-0000-00001C000000}"/>
    <cellStyle name="Normal 7" xfId="18" xr:uid="{00000000-0005-0000-0000-00001D000000}"/>
    <cellStyle name="Normal 8" xfId="26" xr:uid="{00000000-0005-0000-0000-00001E000000}"/>
    <cellStyle name="Normal 8 2" xfId="31" xr:uid="{00000000-0005-0000-0000-00001F000000}"/>
    <cellStyle name="Normal 9" xfId="28" xr:uid="{00000000-0005-0000-0000-000020000000}"/>
    <cellStyle name="Título 2" xfId="30" builtinId="17"/>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B09A5B"/>
      <color rgb="FF621132"/>
      <color rgb="FFDF1C07"/>
      <color rgb="FFF72711"/>
      <color rgb="FFFB8673"/>
      <color rgb="FF28A652"/>
      <color rgb="FFF21E0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5.jpeg"/><Relationship Id="rId7" Type="http://schemas.openxmlformats.org/officeDocument/2006/relationships/image" Target="../media/image9.png"/><Relationship Id="rId2" Type="http://schemas.openxmlformats.org/officeDocument/2006/relationships/image" Target="../media/image4.jpeg"/><Relationship Id="rId1" Type="http://schemas.openxmlformats.org/officeDocument/2006/relationships/image" Target="../media/image3.jpe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gif"/></Relationships>
</file>

<file path=xl/drawings/_rels/drawing6.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28.xml.rels><?xml version="1.0" encoding="UTF-8" standalone="yes"?>
<Relationships xmlns="http://schemas.openxmlformats.org/package/2006/relationships"><Relationship Id="rId1" Type="http://schemas.openxmlformats.org/officeDocument/2006/relationships/image" Target="../media/image2.png"/></Relationships>
</file>

<file path=xl/drawings/_rels/drawing2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3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image" Target="../media/image13.emf"/></Relationships>
</file>

<file path=xl/drawings/_rels/drawing34.xml.rels><?xml version="1.0" encoding="UTF-8" standalone="yes"?>
<Relationships xmlns="http://schemas.openxmlformats.org/package/2006/relationships"><Relationship Id="rId1" Type="http://schemas.openxmlformats.org/officeDocument/2006/relationships/image" Target="../media/image2.png"/></Relationships>
</file>

<file path=xl/drawings/_rels/drawing3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2.png"/></Relationships>
</file>

<file path=xl/drawings/_rels/drawing3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image" Target="../media/image13.emf"/></Relationships>
</file>

<file path=xl/drawings/_rels/drawing38.xml.rels><?xml version="1.0" encoding="UTF-8" standalone="yes"?>
<Relationships xmlns="http://schemas.openxmlformats.org/package/2006/relationships"><Relationship Id="rId1" Type="http://schemas.openxmlformats.org/officeDocument/2006/relationships/image" Target="../media/image2.png"/></Relationships>
</file>

<file path=xl/drawings/_rels/drawing3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2.png"/></Relationships>
</file>

<file path=xl/drawings/_rels/drawing4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2.png"/></Relationships>
</file>

<file path=xl/drawings/_rels/drawing4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image" Target="../media/image2.png"/></Relationships>
</file>

<file path=xl/drawings/_rels/drawing4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2.png"/></Relationships>
</file>

<file path=xl/drawings/_rels/drawing47.xml.rels><?xml version="1.0" encoding="UTF-8" standalone="yes"?>
<Relationships xmlns="http://schemas.openxmlformats.org/package/2006/relationships"><Relationship Id="rId1" Type="http://schemas.openxmlformats.org/officeDocument/2006/relationships/image" Target="../media/image2.png"/></Relationships>
</file>

<file path=xl/drawings/_rels/drawing48.xml.rels><?xml version="1.0" encoding="UTF-8" standalone="yes"?>
<Relationships xmlns="http://schemas.openxmlformats.org/package/2006/relationships"><Relationship Id="rId1" Type="http://schemas.openxmlformats.org/officeDocument/2006/relationships/image" Target="../media/image2.png"/></Relationships>
</file>

<file path=xl/drawings/_rels/drawing49.xml.rels><?xml version="1.0" encoding="UTF-8" standalone="yes"?>
<Relationships xmlns="http://schemas.openxmlformats.org/package/2006/relationships"><Relationship Id="rId1" Type="http://schemas.openxmlformats.org/officeDocument/2006/relationships/image" Target="../media/image2.png"/></Relationships>
</file>

<file path=xl/drawings/_rels/drawing50.xml.rels><?xml version="1.0" encoding="UTF-8" standalone="yes"?>
<Relationships xmlns="http://schemas.openxmlformats.org/package/2006/relationships"><Relationship Id="rId1" Type="http://schemas.openxmlformats.org/officeDocument/2006/relationships/image" Target="../media/image2.png"/></Relationships>
</file>

<file path=xl/drawings/_rels/drawing51.xml.rels><?xml version="1.0" encoding="UTF-8" standalone="yes"?>
<Relationships xmlns="http://schemas.openxmlformats.org/package/2006/relationships"><Relationship Id="rId1" Type="http://schemas.openxmlformats.org/officeDocument/2006/relationships/image" Target="../media/image2.png"/></Relationships>
</file>

<file path=xl/drawings/_rels/drawing52.xml.rels><?xml version="1.0" encoding="UTF-8" standalone="yes"?>
<Relationships xmlns="http://schemas.openxmlformats.org/package/2006/relationships"><Relationship Id="rId1" Type="http://schemas.openxmlformats.org/officeDocument/2006/relationships/image" Target="../media/image2.png"/></Relationships>
</file>

<file path=xl/drawings/_rels/drawing5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8</xdr:col>
      <xdr:colOff>57150</xdr:colOff>
      <xdr:row>2</xdr:row>
      <xdr:rowOff>28575</xdr:rowOff>
    </xdr:from>
    <xdr:to>
      <xdr:col>9</xdr:col>
      <xdr:colOff>639068</xdr:colOff>
      <xdr:row>5</xdr:row>
      <xdr:rowOff>57150</xdr:rowOff>
    </xdr:to>
    <xdr:pic>
      <xdr:nvPicPr>
        <xdr:cNvPr id="8" name="7 Imagen">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a:stretch>
          <a:fillRect/>
        </a:stretch>
      </xdr:blipFill>
      <xdr:spPr>
        <a:xfrm>
          <a:off x="5924550" y="438150"/>
          <a:ext cx="1343918" cy="609600"/>
        </a:xfrm>
        <a:prstGeom prst="rect">
          <a:avLst/>
        </a:prstGeom>
      </xdr:spPr>
    </xdr:pic>
    <xdr:clientData/>
  </xdr:twoCellAnchor>
  <xdr:twoCellAnchor editAs="oneCell">
    <xdr:from>
      <xdr:col>0</xdr:col>
      <xdr:colOff>85727</xdr:colOff>
      <xdr:row>2</xdr:row>
      <xdr:rowOff>38100</xdr:rowOff>
    </xdr:from>
    <xdr:to>
      <xdr:col>2</xdr:col>
      <xdr:colOff>313766</xdr:colOff>
      <xdr:row>5</xdr:row>
      <xdr:rowOff>76200</xdr:rowOff>
    </xdr:to>
    <xdr:pic>
      <xdr:nvPicPr>
        <xdr:cNvPr id="9" name="8 Imagen">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2"/>
        <a:stretch>
          <a:fillRect/>
        </a:stretch>
      </xdr:blipFill>
      <xdr:spPr>
        <a:xfrm>
          <a:off x="85727" y="447675"/>
          <a:ext cx="1256739" cy="6191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57150</xdr:colOff>
      <xdr:row>2</xdr:row>
      <xdr:rowOff>28575</xdr:rowOff>
    </xdr:from>
    <xdr:to>
      <xdr:col>9</xdr:col>
      <xdr:colOff>639068</xdr:colOff>
      <xdr:row>5</xdr:row>
      <xdr:rowOff>57150</xdr:rowOff>
    </xdr:to>
    <xdr:pic>
      <xdr:nvPicPr>
        <xdr:cNvPr id="10" name="9 Imagen">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1"/>
        <a:stretch>
          <a:fillRect/>
        </a:stretch>
      </xdr:blipFill>
      <xdr:spPr>
        <a:xfrm>
          <a:off x="5924550" y="438150"/>
          <a:ext cx="1343918" cy="609600"/>
        </a:xfrm>
        <a:prstGeom prst="rect">
          <a:avLst/>
        </a:prstGeom>
      </xdr:spPr>
    </xdr:pic>
    <xdr:clientData/>
  </xdr:twoCellAnchor>
  <xdr:twoCellAnchor editAs="oneCell">
    <xdr:from>
      <xdr:col>0</xdr:col>
      <xdr:colOff>85727</xdr:colOff>
      <xdr:row>2</xdr:row>
      <xdr:rowOff>38100</xdr:rowOff>
    </xdr:from>
    <xdr:to>
      <xdr:col>2</xdr:col>
      <xdr:colOff>313766</xdr:colOff>
      <xdr:row>5</xdr:row>
      <xdr:rowOff>76200</xdr:rowOff>
    </xdr:to>
    <xdr:pic>
      <xdr:nvPicPr>
        <xdr:cNvPr id="11" name="10 Imagen">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2"/>
        <a:stretch>
          <a:fillRect/>
        </a:stretch>
      </xdr:blipFill>
      <xdr:spPr>
        <a:xfrm>
          <a:off x="85727" y="447675"/>
          <a:ext cx="1447239" cy="6191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57150</xdr:colOff>
      <xdr:row>2</xdr:row>
      <xdr:rowOff>28575</xdr:rowOff>
    </xdr:from>
    <xdr:to>
      <xdr:col>9</xdr:col>
      <xdr:colOff>600968</xdr:colOff>
      <xdr:row>5</xdr:row>
      <xdr:rowOff>57150</xdr:rowOff>
    </xdr:to>
    <xdr:pic>
      <xdr:nvPicPr>
        <xdr:cNvPr id="15" name="14 Imagen">
          <a:extLst>
            <a:ext uri="{FF2B5EF4-FFF2-40B4-BE49-F238E27FC236}">
              <a16:creationId xmlns:a16="http://schemas.microsoft.com/office/drawing/2014/main" id="{00000000-0008-0000-0200-00000F000000}"/>
            </a:ext>
          </a:extLst>
        </xdr:cNvPr>
        <xdr:cNvPicPr>
          <a:picLocks noChangeAspect="1"/>
        </xdr:cNvPicPr>
      </xdr:nvPicPr>
      <xdr:blipFill>
        <a:blip xmlns:r="http://schemas.openxmlformats.org/officeDocument/2006/relationships" r:embed="rId1"/>
        <a:stretch>
          <a:fillRect/>
        </a:stretch>
      </xdr:blipFill>
      <xdr:spPr>
        <a:xfrm>
          <a:off x="5924550" y="438150"/>
          <a:ext cx="1343918" cy="609600"/>
        </a:xfrm>
        <a:prstGeom prst="rect">
          <a:avLst/>
        </a:prstGeom>
      </xdr:spPr>
    </xdr:pic>
    <xdr:clientData/>
  </xdr:twoCellAnchor>
  <xdr:twoCellAnchor editAs="oneCell">
    <xdr:from>
      <xdr:col>0</xdr:col>
      <xdr:colOff>85727</xdr:colOff>
      <xdr:row>2</xdr:row>
      <xdr:rowOff>38100</xdr:rowOff>
    </xdr:from>
    <xdr:to>
      <xdr:col>2</xdr:col>
      <xdr:colOff>313766</xdr:colOff>
      <xdr:row>5</xdr:row>
      <xdr:rowOff>76200</xdr:rowOff>
    </xdr:to>
    <xdr:pic>
      <xdr:nvPicPr>
        <xdr:cNvPr id="16" name="15 Imagen">
          <a:extLst>
            <a:ext uri="{FF2B5EF4-FFF2-40B4-BE49-F238E27FC236}">
              <a16:creationId xmlns:a16="http://schemas.microsoft.com/office/drawing/2014/main" id="{00000000-0008-0000-0200-000010000000}"/>
            </a:ext>
          </a:extLst>
        </xdr:cNvPr>
        <xdr:cNvPicPr>
          <a:picLocks noChangeAspect="1"/>
        </xdr:cNvPicPr>
      </xdr:nvPicPr>
      <xdr:blipFill>
        <a:blip xmlns:r="http://schemas.openxmlformats.org/officeDocument/2006/relationships" r:embed="rId2"/>
        <a:stretch>
          <a:fillRect/>
        </a:stretch>
      </xdr:blipFill>
      <xdr:spPr>
        <a:xfrm>
          <a:off x="85727" y="447675"/>
          <a:ext cx="1256739" cy="619125"/>
        </a:xfrm>
        <a:prstGeom prst="rect">
          <a:avLst/>
        </a:prstGeom>
      </xdr:spPr>
    </xdr:pic>
    <xdr:clientData/>
  </xdr:twoCellAnchor>
  <xdr:twoCellAnchor>
    <xdr:from>
      <xdr:col>4</xdr:col>
      <xdr:colOff>485774</xdr:colOff>
      <xdr:row>57</xdr:row>
      <xdr:rowOff>28576</xdr:rowOff>
    </xdr:from>
    <xdr:to>
      <xdr:col>4</xdr:col>
      <xdr:colOff>647699</xdr:colOff>
      <xdr:row>57</xdr:row>
      <xdr:rowOff>180976</xdr:rowOff>
    </xdr:to>
    <xdr:sp macro="" textlink="">
      <xdr:nvSpPr>
        <xdr:cNvPr id="9" name="8 Elipse">
          <a:extLst>
            <a:ext uri="{FF2B5EF4-FFF2-40B4-BE49-F238E27FC236}">
              <a16:creationId xmlns:a16="http://schemas.microsoft.com/office/drawing/2014/main" id="{00000000-0008-0000-0200-000009000000}"/>
            </a:ext>
          </a:extLst>
        </xdr:cNvPr>
        <xdr:cNvSpPr/>
      </xdr:nvSpPr>
      <xdr:spPr>
        <a:xfrm>
          <a:off x="3171824" y="11249026"/>
          <a:ext cx="161925" cy="152400"/>
        </a:xfrm>
        <a:prstGeom prst="ellipse">
          <a:avLst/>
        </a:prstGeom>
        <a:solidFill>
          <a:srgbClr val="621132"/>
        </a:solidFill>
        <a:ln>
          <a:solidFill>
            <a:srgbClr val="28A652"/>
          </a:solidFill>
        </a:ln>
      </xdr:spPr>
      <xdr:style>
        <a:lnRef idx="1">
          <a:schemeClr val="accent6"/>
        </a:lnRef>
        <a:fillRef idx="3">
          <a:schemeClr val="accent6"/>
        </a:fillRef>
        <a:effectRef idx="2">
          <a:schemeClr val="accent6"/>
        </a:effectRef>
        <a:fontRef idx="minor">
          <a:schemeClr val="lt1"/>
        </a:fontRef>
      </xdr:style>
      <xdr:txBody>
        <a:bodyPr vertOverflow="clip" horzOverflow="clip" rtlCol="0" anchor="ctr"/>
        <a:lstStyle/>
        <a:p>
          <a:pPr algn="ctr"/>
          <a:r>
            <a:rPr lang="es-MX" sz="1000" b="1" cap="none" spc="0">
              <a:ln w="1905"/>
              <a:solidFill>
                <a:schemeClr val="bg1"/>
              </a:solidFill>
              <a:effectLst>
                <a:innerShdw blurRad="69850" dist="43180" dir="5400000">
                  <a:srgbClr val="000000">
                    <a:alpha val="65000"/>
                  </a:srgbClr>
                </a:innerShdw>
              </a:effectLst>
            </a:rPr>
            <a:t>1</a:t>
          </a:r>
          <a:endParaRPr lang="es-MX" sz="1000">
            <a:solidFill>
              <a:schemeClr val="bg1"/>
            </a:solidFill>
          </a:endParaRPr>
        </a:p>
      </xdr:txBody>
    </xdr:sp>
    <xdr:clientData/>
  </xdr:twoCellAnchor>
  <xdr:twoCellAnchor>
    <xdr:from>
      <xdr:col>0</xdr:col>
      <xdr:colOff>28575</xdr:colOff>
      <xdr:row>91</xdr:row>
      <xdr:rowOff>47624</xdr:rowOff>
    </xdr:from>
    <xdr:to>
      <xdr:col>0</xdr:col>
      <xdr:colOff>228600</xdr:colOff>
      <xdr:row>91</xdr:row>
      <xdr:rowOff>266699</xdr:rowOff>
    </xdr:to>
    <xdr:sp macro="" textlink="">
      <xdr:nvSpPr>
        <xdr:cNvPr id="10" name="9 Elipse">
          <a:extLst>
            <a:ext uri="{FF2B5EF4-FFF2-40B4-BE49-F238E27FC236}">
              <a16:creationId xmlns:a16="http://schemas.microsoft.com/office/drawing/2014/main" id="{00000000-0008-0000-0200-00000A000000}"/>
            </a:ext>
          </a:extLst>
        </xdr:cNvPr>
        <xdr:cNvSpPr/>
      </xdr:nvSpPr>
      <xdr:spPr>
        <a:xfrm>
          <a:off x="28575" y="17964149"/>
          <a:ext cx="200025" cy="219075"/>
        </a:xfrm>
        <a:prstGeom prst="ellipse">
          <a:avLst/>
        </a:prstGeom>
        <a:solidFill>
          <a:srgbClr val="621132"/>
        </a:solidFill>
        <a:ln>
          <a:solidFill>
            <a:srgbClr val="28A652"/>
          </a:solidFill>
        </a:ln>
      </xdr:spPr>
      <xdr:style>
        <a:lnRef idx="1">
          <a:schemeClr val="accent6"/>
        </a:lnRef>
        <a:fillRef idx="3">
          <a:schemeClr val="accent6"/>
        </a:fillRef>
        <a:effectRef idx="2">
          <a:schemeClr val="accent6"/>
        </a:effectRef>
        <a:fontRef idx="minor">
          <a:schemeClr val="lt1"/>
        </a:fontRef>
      </xdr:style>
      <xdr:txBody>
        <a:bodyPr vertOverflow="clip" horzOverflow="clip" rtlCol="0" anchor="ctr"/>
        <a:lstStyle/>
        <a:p>
          <a:pPr algn="ctr"/>
          <a:r>
            <a:rPr lang="es-MX" sz="1000" b="1" cap="none" spc="0">
              <a:ln w="1905"/>
              <a:solidFill>
                <a:schemeClr val="bg1"/>
              </a:solidFill>
              <a:effectLst>
                <a:innerShdw blurRad="69850" dist="43180" dir="5400000">
                  <a:srgbClr val="000000">
                    <a:alpha val="65000"/>
                  </a:srgbClr>
                </a:innerShdw>
              </a:effectLst>
            </a:rPr>
            <a:t>1</a:t>
          </a:r>
          <a:endParaRPr lang="es-MX" sz="1000">
            <a:solidFill>
              <a:schemeClr val="bg1"/>
            </a:solidFill>
          </a:endParaRPr>
        </a:p>
      </xdr:txBody>
    </xdr:sp>
    <xdr:clientData/>
  </xdr:twoCellAnchor>
  <xdr:twoCellAnchor>
    <xdr:from>
      <xdr:col>3</xdr:col>
      <xdr:colOff>247649</xdr:colOff>
      <xdr:row>31</xdr:row>
      <xdr:rowOff>38101</xdr:rowOff>
    </xdr:from>
    <xdr:to>
      <xdr:col>3</xdr:col>
      <xdr:colOff>409574</xdr:colOff>
      <xdr:row>31</xdr:row>
      <xdr:rowOff>190501</xdr:rowOff>
    </xdr:to>
    <xdr:sp macro="" textlink="">
      <xdr:nvSpPr>
        <xdr:cNvPr id="11" name="4 Elipse">
          <a:extLst>
            <a:ext uri="{FF2B5EF4-FFF2-40B4-BE49-F238E27FC236}">
              <a16:creationId xmlns:a16="http://schemas.microsoft.com/office/drawing/2014/main" id="{00000000-0008-0000-0200-00000B000000}"/>
            </a:ext>
          </a:extLst>
        </xdr:cNvPr>
        <xdr:cNvSpPr/>
      </xdr:nvSpPr>
      <xdr:spPr>
        <a:xfrm>
          <a:off x="2114549" y="8058151"/>
          <a:ext cx="161925" cy="152400"/>
        </a:xfrm>
        <a:prstGeom prst="ellipse">
          <a:avLst/>
        </a:prstGeom>
        <a:solidFill>
          <a:srgbClr val="621132"/>
        </a:solidFill>
        <a:ln>
          <a:solidFill>
            <a:srgbClr val="28A652"/>
          </a:solidFill>
        </a:ln>
      </xdr:spPr>
      <xdr:style>
        <a:lnRef idx="1">
          <a:schemeClr val="accent6"/>
        </a:lnRef>
        <a:fillRef idx="3">
          <a:schemeClr val="accent6"/>
        </a:fillRef>
        <a:effectRef idx="2">
          <a:schemeClr val="accent6"/>
        </a:effectRef>
        <a:fontRef idx="minor">
          <a:schemeClr val="lt1"/>
        </a:fontRef>
      </xdr:style>
      <xdr:txBody>
        <a:bodyPr vertOverflow="clip" horzOverflow="clip" rtlCol="0" anchor="ctr"/>
        <a:lstStyle/>
        <a:p>
          <a:pPr algn="ctr"/>
          <a:r>
            <a:rPr lang="es-MX" sz="1000" b="1" cap="none" spc="0">
              <a:ln w="1905"/>
              <a:solidFill>
                <a:schemeClr val="bg1"/>
              </a:solidFill>
              <a:effectLst>
                <a:innerShdw blurRad="69850" dist="43180" dir="5400000">
                  <a:srgbClr val="000000">
                    <a:alpha val="65000"/>
                  </a:srgbClr>
                </a:innerShdw>
              </a:effectLst>
            </a:rPr>
            <a:t>1</a:t>
          </a:r>
          <a:endParaRPr lang="es-MX" sz="1000">
            <a:solidFill>
              <a:schemeClr val="bg1"/>
            </a:solidFill>
          </a:endParaRPr>
        </a:p>
      </xdr:txBody>
    </xdr:sp>
    <xdr:clientData/>
  </xdr:twoCellAnchor>
  <xdr:twoCellAnchor>
    <xdr:from>
      <xdr:col>3</xdr:col>
      <xdr:colOff>409574</xdr:colOff>
      <xdr:row>34</xdr:row>
      <xdr:rowOff>19051</xdr:rowOff>
    </xdr:from>
    <xdr:to>
      <xdr:col>3</xdr:col>
      <xdr:colOff>571499</xdr:colOff>
      <xdr:row>34</xdr:row>
      <xdr:rowOff>171451</xdr:rowOff>
    </xdr:to>
    <xdr:sp macro="" textlink="">
      <xdr:nvSpPr>
        <xdr:cNvPr id="12" name="7 Elipse">
          <a:extLst>
            <a:ext uri="{FF2B5EF4-FFF2-40B4-BE49-F238E27FC236}">
              <a16:creationId xmlns:a16="http://schemas.microsoft.com/office/drawing/2014/main" id="{00000000-0008-0000-0200-00000C000000}"/>
            </a:ext>
          </a:extLst>
        </xdr:cNvPr>
        <xdr:cNvSpPr/>
      </xdr:nvSpPr>
      <xdr:spPr>
        <a:xfrm>
          <a:off x="2276474" y="8667751"/>
          <a:ext cx="161925" cy="152400"/>
        </a:xfrm>
        <a:prstGeom prst="ellipse">
          <a:avLst/>
        </a:prstGeom>
        <a:solidFill>
          <a:srgbClr val="621132"/>
        </a:solidFill>
        <a:ln>
          <a:solidFill>
            <a:srgbClr val="28A652"/>
          </a:solidFill>
        </a:ln>
      </xdr:spPr>
      <xdr:style>
        <a:lnRef idx="1">
          <a:schemeClr val="accent6"/>
        </a:lnRef>
        <a:fillRef idx="3">
          <a:schemeClr val="accent6"/>
        </a:fillRef>
        <a:effectRef idx="2">
          <a:schemeClr val="accent6"/>
        </a:effectRef>
        <a:fontRef idx="minor">
          <a:schemeClr val="lt1"/>
        </a:fontRef>
      </xdr:style>
      <xdr:txBody>
        <a:bodyPr vertOverflow="clip" horzOverflow="clip" rtlCol="0" anchor="ctr"/>
        <a:lstStyle/>
        <a:p>
          <a:pPr algn="ctr"/>
          <a:r>
            <a:rPr lang="es-MX" sz="1000" b="1" cap="none" spc="0">
              <a:ln w="1905"/>
              <a:solidFill>
                <a:schemeClr val="bg1"/>
              </a:solidFill>
              <a:effectLst>
                <a:innerShdw blurRad="69850" dist="43180" dir="5400000">
                  <a:srgbClr val="000000">
                    <a:alpha val="65000"/>
                  </a:srgbClr>
                </a:innerShdw>
              </a:effectLst>
            </a:rPr>
            <a:t>1</a:t>
          </a:r>
          <a:endParaRPr lang="es-MX" sz="1000">
            <a:solidFill>
              <a:schemeClr val="bg1"/>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57150</xdr:colOff>
      <xdr:row>2</xdr:row>
      <xdr:rowOff>28575</xdr:rowOff>
    </xdr:from>
    <xdr:to>
      <xdr:col>9</xdr:col>
      <xdr:colOff>639068</xdr:colOff>
      <xdr:row>5</xdr:row>
      <xdr:rowOff>57150</xdr:rowOff>
    </xdr:to>
    <xdr:pic>
      <xdr:nvPicPr>
        <xdr:cNvPr id="4" name="3 Imagen">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5734050" y="438150"/>
          <a:ext cx="1343918" cy="609600"/>
        </a:xfrm>
        <a:prstGeom prst="rect">
          <a:avLst/>
        </a:prstGeom>
      </xdr:spPr>
    </xdr:pic>
    <xdr:clientData/>
  </xdr:twoCellAnchor>
  <xdr:twoCellAnchor editAs="oneCell">
    <xdr:from>
      <xdr:col>0</xdr:col>
      <xdr:colOff>85727</xdr:colOff>
      <xdr:row>2</xdr:row>
      <xdr:rowOff>41462</xdr:rowOff>
    </xdr:from>
    <xdr:to>
      <xdr:col>2</xdr:col>
      <xdr:colOff>313766</xdr:colOff>
      <xdr:row>5</xdr:row>
      <xdr:rowOff>79562</xdr:rowOff>
    </xdr:to>
    <xdr:pic>
      <xdr:nvPicPr>
        <xdr:cNvPr id="5" name="4 Imagen">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2"/>
        <a:stretch>
          <a:fillRect/>
        </a:stretch>
      </xdr:blipFill>
      <xdr:spPr>
        <a:xfrm>
          <a:off x="85727" y="444874"/>
          <a:ext cx="1449480" cy="62080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374921</xdr:colOff>
      <xdr:row>28</xdr:row>
      <xdr:rowOff>70931</xdr:rowOff>
    </xdr:from>
    <xdr:to>
      <xdr:col>1</xdr:col>
      <xdr:colOff>40533</xdr:colOff>
      <xdr:row>29</xdr:row>
      <xdr:rowOff>91197</xdr:rowOff>
    </xdr:to>
    <xdr:pic>
      <xdr:nvPicPr>
        <xdr:cNvPr id="18" name="17 Imagen" descr="Resultado de imagen para icono carpeta">
          <a:extLst>
            <a:ext uri="{FF2B5EF4-FFF2-40B4-BE49-F238E27FC236}">
              <a16:creationId xmlns:a16="http://schemas.microsoft.com/office/drawing/2014/main" id="{00000000-0008-0000-0400-00001200000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74921" y="3870798"/>
          <a:ext cx="425585" cy="364787"/>
        </a:xfrm>
        <a:prstGeom prst="rect">
          <a:avLst/>
        </a:prstGeom>
        <a:noFill/>
        <a:ln>
          <a:noFill/>
        </a:ln>
      </xdr:spPr>
    </xdr:pic>
    <xdr:clientData/>
  </xdr:twoCellAnchor>
  <xdr:twoCellAnchor editAs="oneCell">
    <xdr:from>
      <xdr:col>0</xdr:col>
      <xdr:colOff>284129</xdr:colOff>
      <xdr:row>115</xdr:row>
      <xdr:rowOff>61204</xdr:rowOff>
    </xdr:from>
    <xdr:to>
      <xdr:col>0</xdr:col>
      <xdr:colOff>709714</xdr:colOff>
      <xdr:row>116</xdr:row>
      <xdr:rowOff>20671</xdr:rowOff>
    </xdr:to>
    <xdr:pic>
      <xdr:nvPicPr>
        <xdr:cNvPr id="20" name="19 Imagen" descr="Resultado de imagen para icono carpeta">
          <a:extLst>
            <a:ext uri="{FF2B5EF4-FFF2-40B4-BE49-F238E27FC236}">
              <a16:creationId xmlns:a16="http://schemas.microsoft.com/office/drawing/2014/main" id="{00000000-0008-0000-0400-00001400000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84129" y="16659023"/>
          <a:ext cx="425585" cy="364787"/>
        </a:xfrm>
        <a:prstGeom prst="rect">
          <a:avLst/>
        </a:prstGeom>
        <a:noFill/>
        <a:ln>
          <a:noFill/>
        </a:ln>
      </xdr:spPr>
    </xdr:pic>
    <xdr:clientData/>
  </xdr:twoCellAnchor>
  <xdr:twoCellAnchor editAs="oneCell">
    <xdr:from>
      <xdr:col>0</xdr:col>
      <xdr:colOff>324661</xdr:colOff>
      <xdr:row>85</xdr:row>
      <xdr:rowOff>61203</xdr:rowOff>
    </xdr:from>
    <xdr:to>
      <xdr:col>0</xdr:col>
      <xdr:colOff>750246</xdr:colOff>
      <xdr:row>86</xdr:row>
      <xdr:rowOff>20671</xdr:rowOff>
    </xdr:to>
    <xdr:pic>
      <xdr:nvPicPr>
        <xdr:cNvPr id="22" name="21 Imagen" descr="Resultado de imagen para icono carpeta">
          <a:extLst>
            <a:ext uri="{FF2B5EF4-FFF2-40B4-BE49-F238E27FC236}">
              <a16:creationId xmlns:a16="http://schemas.microsoft.com/office/drawing/2014/main" id="{00000000-0008-0000-0400-00001600000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24661" y="12636230"/>
          <a:ext cx="425585" cy="364787"/>
        </a:xfrm>
        <a:prstGeom prst="rect">
          <a:avLst/>
        </a:prstGeom>
        <a:noFill/>
        <a:ln>
          <a:noFill/>
        </a:ln>
      </xdr:spPr>
    </xdr:pic>
    <xdr:clientData/>
  </xdr:twoCellAnchor>
  <xdr:twoCellAnchor>
    <xdr:from>
      <xdr:col>0</xdr:col>
      <xdr:colOff>618111</xdr:colOff>
      <xdr:row>147</xdr:row>
      <xdr:rowOff>1</xdr:rowOff>
    </xdr:from>
    <xdr:to>
      <xdr:col>10</xdr:col>
      <xdr:colOff>2320452</xdr:colOff>
      <xdr:row>151</xdr:row>
      <xdr:rowOff>28575</xdr:rowOff>
    </xdr:to>
    <xdr:sp macro="" textlink="">
      <xdr:nvSpPr>
        <xdr:cNvPr id="29" name="28 CuadroTexto">
          <a:extLst>
            <a:ext uri="{FF2B5EF4-FFF2-40B4-BE49-F238E27FC236}">
              <a16:creationId xmlns:a16="http://schemas.microsoft.com/office/drawing/2014/main" id="{00000000-0008-0000-0400-00001D000000}"/>
            </a:ext>
          </a:extLst>
        </xdr:cNvPr>
        <xdr:cNvSpPr txBox="1"/>
      </xdr:nvSpPr>
      <xdr:spPr>
        <a:xfrm>
          <a:off x="618111" y="30822901"/>
          <a:ext cx="10227216" cy="790574"/>
        </a:xfrm>
        <a:prstGeom prst="rect">
          <a:avLst/>
        </a:prstGeom>
        <a:solidFill>
          <a:srgbClr val="62113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es-MX" sz="1200" b="1">
              <a:solidFill>
                <a:schemeClr val="bg1"/>
              </a:solidFill>
              <a:latin typeface="Segoe UI" pitchFamily="34" charset="0"/>
              <a:cs typeface="Segoe UI" pitchFamily="34" charset="0"/>
            </a:rPr>
            <a:t>Para</a:t>
          </a:r>
          <a:r>
            <a:rPr lang="es-MX" sz="1200" b="1" baseline="0">
              <a:solidFill>
                <a:schemeClr val="bg1"/>
              </a:solidFill>
              <a:latin typeface="Segoe UI" pitchFamily="34" charset="0"/>
              <a:cs typeface="Segoe UI" pitchFamily="34" charset="0"/>
            </a:rPr>
            <a:t> el Poder Ejecutivo se presentará únicamente el formato global, en el caso de los Poderes Legislativo, Judicial, Autónomos y las Entidades Paraestatales, se presentará los 3 tipos  de reportes que emite el SIAHE (global, con recursos del ejercicio y con recursos de años anteriores).</a:t>
          </a:r>
          <a:endParaRPr lang="es-MX" sz="1200" b="1">
            <a:solidFill>
              <a:schemeClr val="bg1"/>
            </a:solidFill>
            <a:latin typeface="Segoe UI" pitchFamily="34" charset="0"/>
            <a:cs typeface="Segoe UI" pitchFamily="34" charset="0"/>
          </a:endParaRPr>
        </a:p>
      </xdr:txBody>
    </xdr:sp>
    <xdr:clientData/>
  </xdr:twoCellAnchor>
  <xdr:twoCellAnchor editAs="oneCell">
    <xdr:from>
      <xdr:col>0</xdr:col>
      <xdr:colOff>304395</xdr:colOff>
      <xdr:row>102</xdr:row>
      <xdr:rowOff>61203</xdr:rowOff>
    </xdr:from>
    <xdr:to>
      <xdr:col>0</xdr:col>
      <xdr:colOff>729980</xdr:colOff>
      <xdr:row>103</xdr:row>
      <xdr:rowOff>20672</xdr:rowOff>
    </xdr:to>
    <xdr:pic>
      <xdr:nvPicPr>
        <xdr:cNvPr id="51" name="50 Imagen" descr="Resultado de imagen para icono carpeta">
          <a:extLst>
            <a:ext uri="{FF2B5EF4-FFF2-40B4-BE49-F238E27FC236}">
              <a16:creationId xmlns:a16="http://schemas.microsoft.com/office/drawing/2014/main" id="{00000000-0008-0000-0400-00003300000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04395" y="14895884"/>
          <a:ext cx="425585" cy="364788"/>
        </a:xfrm>
        <a:prstGeom prst="rect">
          <a:avLst/>
        </a:prstGeom>
        <a:noFill/>
        <a:ln>
          <a:noFill/>
        </a:ln>
      </xdr:spPr>
    </xdr:pic>
    <xdr:clientData/>
  </xdr:twoCellAnchor>
  <xdr:twoCellAnchor editAs="oneCell">
    <xdr:from>
      <xdr:col>9</xdr:col>
      <xdr:colOff>100854</xdr:colOff>
      <xdr:row>36</xdr:row>
      <xdr:rowOff>201705</xdr:rowOff>
    </xdr:from>
    <xdr:to>
      <xdr:col>9</xdr:col>
      <xdr:colOff>291354</xdr:colOff>
      <xdr:row>38</xdr:row>
      <xdr:rowOff>0</xdr:rowOff>
    </xdr:to>
    <xdr:pic>
      <xdr:nvPicPr>
        <xdr:cNvPr id="48" name="47 Imagen" descr="Resultado de imagen para icono pdf">
          <a:extLst>
            <a:ext uri="{FF2B5EF4-FFF2-40B4-BE49-F238E27FC236}">
              <a16:creationId xmlns:a16="http://schemas.microsoft.com/office/drawing/2014/main" id="{00000000-0008-0000-0400-000030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3060" y="7171764"/>
          <a:ext cx="190500" cy="212912"/>
        </a:xfrm>
        <a:prstGeom prst="rect">
          <a:avLst/>
        </a:prstGeom>
        <a:noFill/>
        <a:ln>
          <a:noFill/>
        </a:ln>
      </xdr:spPr>
    </xdr:pic>
    <xdr:clientData/>
  </xdr:twoCellAnchor>
  <xdr:twoCellAnchor editAs="oneCell">
    <xdr:from>
      <xdr:col>10</xdr:col>
      <xdr:colOff>155764</xdr:colOff>
      <xdr:row>35</xdr:row>
      <xdr:rowOff>22412</xdr:rowOff>
    </xdr:from>
    <xdr:to>
      <xdr:col>10</xdr:col>
      <xdr:colOff>357470</xdr:colOff>
      <xdr:row>35</xdr:row>
      <xdr:rowOff>201707</xdr:rowOff>
    </xdr:to>
    <xdr:pic>
      <xdr:nvPicPr>
        <xdr:cNvPr id="50" name="49 Imagen" descr="http://www.actualicese.com/_ig/img/fotos/excel.jpg">
          <a:extLst>
            <a:ext uri="{FF2B5EF4-FFF2-40B4-BE49-F238E27FC236}">
              <a16:creationId xmlns:a16="http://schemas.microsoft.com/office/drawing/2014/main" id="{00000000-0008-0000-0400-000032000000}"/>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0989" t="4179" r="19780" b="7521"/>
        <a:stretch/>
      </xdr:blipFill>
      <xdr:spPr bwMode="auto">
        <a:xfrm>
          <a:off x="8680639" y="6975662"/>
          <a:ext cx="201706" cy="17929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10</xdr:col>
      <xdr:colOff>975474</xdr:colOff>
      <xdr:row>34</xdr:row>
      <xdr:rowOff>78441</xdr:rowOff>
    </xdr:from>
    <xdr:to>
      <xdr:col>10</xdr:col>
      <xdr:colOff>1165976</xdr:colOff>
      <xdr:row>36</xdr:row>
      <xdr:rowOff>0</xdr:rowOff>
    </xdr:to>
    <xdr:pic>
      <xdr:nvPicPr>
        <xdr:cNvPr id="52" name="51 Imagen" descr="http://edutecnomatica.pbworks.com/f/icono%20word.gif">
          <a:extLst>
            <a:ext uri="{FF2B5EF4-FFF2-40B4-BE49-F238E27FC236}">
              <a16:creationId xmlns:a16="http://schemas.microsoft.com/office/drawing/2014/main" id="{00000000-0008-0000-0400-000034000000}"/>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500349" y="6936441"/>
          <a:ext cx="190502" cy="245409"/>
        </a:xfrm>
        <a:prstGeom prst="rect">
          <a:avLst/>
        </a:prstGeom>
        <a:noFill/>
        <a:ln>
          <a:noFill/>
        </a:ln>
      </xdr:spPr>
    </xdr:pic>
    <xdr:clientData/>
  </xdr:twoCellAnchor>
  <xdr:twoCellAnchor editAs="oneCell">
    <xdr:from>
      <xdr:col>9</xdr:col>
      <xdr:colOff>85167</xdr:colOff>
      <xdr:row>38</xdr:row>
      <xdr:rowOff>96371</xdr:rowOff>
    </xdr:from>
    <xdr:to>
      <xdr:col>9</xdr:col>
      <xdr:colOff>275667</xdr:colOff>
      <xdr:row>39</xdr:row>
      <xdr:rowOff>186018</xdr:rowOff>
    </xdr:to>
    <xdr:pic>
      <xdr:nvPicPr>
        <xdr:cNvPr id="53" name="52 Imagen" descr="Resultado de imagen para icono pdf">
          <a:extLst>
            <a:ext uri="{FF2B5EF4-FFF2-40B4-BE49-F238E27FC236}">
              <a16:creationId xmlns:a16="http://schemas.microsoft.com/office/drawing/2014/main" id="{00000000-0008-0000-0400-00003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97373" y="7481047"/>
          <a:ext cx="190500" cy="212912"/>
        </a:xfrm>
        <a:prstGeom prst="rect">
          <a:avLst/>
        </a:prstGeom>
        <a:noFill/>
        <a:ln>
          <a:noFill/>
        </a:ln>
      </xdr:spPr>
    </xdr:pic>
    <xdr:clientData/>
  </xdr:twoCellAnchor>
  <xdr:twoCellAnchor editAs="oneCell">
    <xdr:from>
      <xdr:col>9</xdr:col>
      <xdr:colOff>103095</xdr:colOff>
      <xdr:row>40</xdr:row>
      <xdr:rowOff>114301</xdr:rowOff>
    </xdr:from>
    <xdr:to>
      <xdr:col>9</xdr:col>
      <xdr:colOff>293595</xdr:colOff>
      <xdr:row>42</xdr:row>
      <xdr:rowOff>13448</xdr:rowOff>
    </xdr:to>
    <xdr:pic>
      <xdr:nvPicPr>
        <xdr:cNvPr id="61" name="60 Imagen" descr="Resultado de imagen para icono pdf">
          <a:extLst>
            <a:ext uri="{FF2B5EF4-FFF2-40B4-BE49-F238E27FC236}">
              <a16:creationId xmlns:a16="http://schemas.microsoft.com/office/drawing/2014/main" id="{00000000-0008-0000-0400-00003D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5301" y="7812742"/>
          <a:ext cx="190500" cy="212912"/>
        </a:xfrm>
        <a:prstGeom prst="rect">
          <a:avLst/>
        </a:prstGeom>
        <a:noFill/>
        <a:ln>
          <a:noFill/>
        </a:ln>
      </xdr:spPr>
    </xdr:pic>
    <xdr:clientData/>
  </xdr:twoCellAnchor>
  <xdr:twoCellAnchor editAs="oneCell">
    <xdr:from>
      <xdr:col>9</xdr:col>
      <xdr:colOff>98612</xdr:colOff>
      <xdr:row>42</xdr:row>
      <xdr:rowOff>121024</xdr:rowOff>
    </xdr:from>
    <xdr:to>
      <xdr:col>9</xdr:col>
      <xdr:colOff>289112</xdr:colOff>
      <xdr:row>44</xdr:row>
      <xdr:rowOff>20172</xdr:rowOff>
    </xdr:to>
    <xdr:pic>
      <xdr:nvPicPr>
        <xdr:cNvPr id="62" name="61 Imagen" descr="Resultado de imagen para icono pdf">
          <a:extLst>
            <a:ext uri="{FF2B5EF4-FFF2-40B4-BE49-F238E27FC236}">
              <a16:creationId xmlns:a16="http://schemas.microsoft.com/office/drawing/2014/main" id="{00000000-0008-0000-0400-00003E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0818" y="8133230"/>
          <a:ext cx="190500" cy="212912"/>
        </a:xfrm>
        <a:prstGeom prst="rect">
          <a:avLst/>
        </a:prstGeom>
        <a:noFill/>
        <a:ln>
          <a:noFill/>
        </a:ln>
      </xdr:spPr>
    </xdr:pic>
    <xdr:clientData/>
  </xdr:twoCellAnchor>
  <xdr:twoCellAnchor editAs="oneCell">
    <xdr:from>
      <xdr:col>9</xdr:col>
      <xdr:colOff>116541</xdr:colOff>
      <xdr:row>45</xdr:row>
      <xdr:rowOff>15689</xdr:rowOff>
    </xdr:from>
    <xdr:to>
      <xdr:col>9</xdr:col>
      <xdr:colOff>307041</xdr:colOff>
      <xdr:row>46</xdr:row>
      <xdr:rowOff>38101</xdr:rowOff>
    </xdr:to>
    <xdr:pic>
      <xdr:nvPicPr>
        <xdr:cNvPr id="63" name="62 Imagen" descr="Resultado de imagen para icono pdf">
          <a:extLst>
            <a:ext uri="{FF2B5EF4-FFF2-40B4-BE49-F238E27FC236}">
              <a16:creationId xmlns:a16="http://schemas.microsoft.com/office/drawing/2014/main" id="{00000000-0008-0000-0400-00003F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28747" y="8464924"/>
          <a:ext cx="190500" cy="212912"/>
        </a:xfrm>
        <a:prstGeom prst="rect">
          <a:avLst/>
        </a:prstGeom>
        <a:noFill/>
        <a:ln>
          <a:noFill/>
        </a:ln>
      </xdr:spPr>
    </xdr:pic>
    <xdr:clientData/>
  </xdr:twoCellAnchor>
  <xdr:twoCellAnchor editAs="oneCell">
    <xdr:from>
      <xdr:col>9</xdr:col>
      <xdr:colOff>100853</xdr:colOff>
      <xdr:row>46</xdr:row>
      <xdr:rowOff>112059</xdr:rowOff>
    </xdr:from>
    <xdr:to>
      <xdr:col>9</xdr:col>
      <xdr:colOff>291353</xdr:colOff>
      <xdr:row>48</xdr:row>
      <xdr:rowOff>11206</xdr:rowOff>
    </xdr:to>
    <xdr:pic>
      <xdr:nvPicPr>
        <xdr:cNvPr id="64" name="63 Imagen" descr="Resultado de imagen para icono pdf">
          <a:extLst>
            <a:ext uri="{FF2B5EF4-FFF2-40B4-BE49-F238E27FC236}">
              <a16:creationId xmlns:a16="http://schemas.microsoft.com/office/drawing/2014/main" id="{00000000-0008-0000-0400-000040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3059" y="8751794"/>
          <a:ext cx="190500" cy="212912"/>
        </a:xfrm>
        <a:prstGeom prst="rect">
          <a:avLst/>
        </a:prstGeom>
        <a:noFill/>
        <a:ln>
          <a:noFill/>
        </a:ln>
      </xdr:spPr>
    </xdr:pic>
    <xdr:clientData/>
  </xdr:twoCellAnchor>
  <xdr:twoCellAnchor editAs="oneCell">
    <xdr:from>
      <xdr:col>9</xdr:col>
      <xdr:colOff>96370</xdr:colOff>
      <xdr:row>48</xdr:row>
      <xdr:rowOff>107576</xdr:rowOff>
    </xdr:from>
    <xdr:to>
      <xdr:col>9</xdr:col>
      <xdr:colOff>286870</xdr:colOff>
      <xdr:row>50</xdr:row>
      <xdr:rowOff>6724</xdr:rowOff>
    </xdr:to>
    <xdr:pic>
      <xdr:nvPicPr>
        <xdr:cNvPr id="65" name="64 Imagen" descr="Resultado de imagen para icono pdf">
          <a:extLst>
            <a:ext uri="{FF2B5EF4-FFF2-40B4-BE49-F238E27FC236}">
              <a16:creationId xmlns:a16="http://schemas.microsoft.com/office/drawing/2014/main" id="{00000000-0008-0000-0400-000041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08576" y="9061076"/>
          <a:ext cx="190500" cy="212912"/>
        </a:xfrm>
        <a:prstGeom prst="rect">
          <a:avLst/>
        </a:prstGeom>
        <a:noFill/>
        <a:ln>
          <a:noFill/>
        </a:ln>
      </xdr:spPr>
    </xdr:pic>
    <xdr:clientData/>
  </xdr:twoCellAnchor>
  <xdr:twoCellAnchor editAs="oneCell">
    <xdr:from>
      <xdr:col>9</xdr:col>
      <xdr:colOff>98611</xdr:colOff>
      <xdr:row>56</xdr:row>
      <xdr:rowOff>121024</xdr:rowOff>
    </xdr:from>
    <xdr:to>
      <xdr:col>9</xdr:col>
      <xdr:colOff>289111</xdr:colOff>
      <xdr:row>58</xdr:row>
      <xdr:rowOff>20171</xdr:rowOff>
    </xdr:to>
    <xdr:pic>
      <xdr:nvPicPr>
        <xdr:cNvPr id="67" name="66 Imagen" descr="Resultado de imagen para icono pdf">
          <a:extLst>
            <a:ext uri="{FF2B5EF4-FFF2-40B4-BE49-F238E27FC236}">
              <a16:creationId xmlns:a16="http://schemas.microsoft.com/office/drawing/2014/main" id="{00000000-0008-0000-0400-00004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0817" y="9702053"/>
          <a:ext cx="190500" cy="212912"/>
        </a:xfrm>
        <a:prstGeom prst="rect">
          <a:avLst/>
        </a:prstGeom>
        <a:noFill/>
        <a:ln>
          <a:noFill/>
        </a:ln>
      </xdr:spPr>
    </xdr:pic>
    <xdr:clientData/>
  </xdr:twoCellAnchor>
  <xdr:twoCellAnchor editAs="oneCell">
    <xdr:from>
      <xdr:col>9</xdr:col>
      <xdr:colOff>105335</xdr:colOff>
      <xdr:row>58</xdr:row>
      <xdr:rowOff>116541</xdr:rowOff>
    </xdr:from>
    <xdr:to>
      <xdr:col>9</xdr:col>
      <xdr:colOff>295835</xdr:colOff>
      <xdr:row>60</xdr:row>
      <xdr:rowOff>15688</xdr:rowOff>
    </xdr:to>
    <xdr:pic>
      <xdr:nvPicPr>
        <xdr:cNvPr id="68" name="67 Imagen" descr="Resultado de imagen para icono pdf">
          <a:extLst>
            <a:ext uri="{FF2B5EF4-FFF2-40B4-BE49-F238E27FC236}">
              <a16:creationId xmlns:a16="http://schemas.microsoft.com/office/drawing/2014/main" id="{00000000-0008-0000-0400-00004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7541" y="10011335"/>
          <a:ext cx="190500" cy="212912"/>
        </a:xfrm>
        <a:prstGeom prst="rect">
          <a:avLst/>
        </a:prstGeom>
        <a:noFill/>
        <a:ln>
          <a:noFill/>
        </a:ln>
      </xdr:spPr>
    </xdr:pic>
    <xdr:clientData/>
  </xdr:twoCellAnchor>
  <xdr:twoCellAnchor editAs="oneCell">
    <xdr:from>
      <xdr:col>9</xdr:col>
      <xdr:colOff>112058</xdr:colOff>
      <xdr:row>60</xdr:row>
      <xdr:rowOff>89647</xdr:rowOff>
    </xdr:from>
    <xdr:to>
      <xdr:col>9</xdr:col>
      <xdr:colOff>302558</xdr:colOff>
      <xdr:row>61</xdr:row>
      <xdr:rowOff>179295</xdr:rowOff>
    </xdr:to>
    <xdr:pic>
      <xdr:nvPicPr>
        <xdr:cNvPr id="69" name="68 Imagen" descr="Resultado de imagen para icono pdf">
          <a:extLst>
            <a:ext uri="{FF2B5EF4-FFF2-40B4-BE49-F238E27FC236}">
              <a16:creationId xmlns:a16="http://schemas.microsoft.com/office/drawing/2014/main" id="{00000000-0008-0000-0400-00004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24264" y="10298206"/>
          <a:ext cx="190500" cy="212912"/>
        </a:xfrm>
        <a:prstGeom prst="rect">
          <a:avLst/>
        </a:prstGeom>
        <a:noFill/>
        <a:ln>
          <a:noFill/>
        </a:ln>
      </xdr:spPr>
    </xdr:pic>
    <xdr:clientData/>
  </xdr:twoCellAnchor>
  <xdr:twoCellAnchor editAs="oneCell">
    <xdr:from>
      <xdr:col>9</xdr:col>
      <xdr:colOff>107575</xdr:colOff>
      <xdr:row>62</xdr:row>
      <xdr:rowOff>107576</xdr:rowOff>
    </xdr:from>
    <xdr:to>
      <xdr:col>9</xdr:col>
      <xdr:colOff>298075</xdr:colOff>
      <xdr:row>64</xdr:row>
      <xdr:rowOff>6723</xdr:rowOff>
    </xdr:to>
    <xdr:pic>
      <xdr:nvPicPr>
        <xdr:cNvPr id="70" name="69 Imagen" descr="Resultado de imagen para icono pdf">
          <a:extLst>
            <a:ext uri="{FF2B5EF4-FFF2-40B4-BE49-F238E27FC236}">
              <a16:creationId xmlns:a16="http://schemas.microsoft.com/office/drawing/2014/main" id="{00000000-0008-0000-0400-000046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9781" y="10629900"/>
          <a:ext cx="190500" cy="212912"/>
        </a:xfrm>
        <a:prstGeom prst="rect">
          <a:avLst/>
        </a:prstGeom>
        <a:noFill/>
        <a:ln>
          <a:noFill/>
        </a:ln>
      </xdr:spPr>
    </xdr:pic>
    <xdr:clientData/>
  </xdr:twoCellAnchor>
  <xdr:twoCellAnchor editAs="oneCell">
    <xdr:from>
      <xdr:col>9</xdr:col>
      <xdr:colOff>103092</xdr:colOff>
      <xdr:row>64</xdr:row>
      <xdr:rowOff>147917</xdr:rowOff>
    </xdr:from>
    <xdr:to>
      <xdr:col>9</xdr:col>
      <xdr:colOff>293592</xdr:colOff>
      <xdr:row>66</xdr:row>
      <xdr:rowOff>17929</xdr:rowOff>
    </xdr:to>
    <xdr:pic>
      <xdr:nvPicPr>
        <xdr:cNvPr id="71" name="70 Imagen" descr="Resultado de imagen para icono pdf">
          <a:extLst>
            <a:ext uri="{FF2B5EF4-FFF2-40B4-BE49-F238E27FC236}">
              <a16:creationId xmlns:a16="http://schemas.microsoft.com/office/drawing/2014/main" id="{00000000-0008-0000-0400-000047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15298" y="10984005"/>
          <a:ext cx="190500" cy="212912"/>
        </a:xfrm>
        <a:prstGeom prst="rect">
          <a:avLst/>
        </a:prstGeom>
        <a:noFill/>
        <a:ln>
          <a:noFill/>
        </a:ln>
      </xdr:spPr>
    </xdr:pic>
    <xdr:clientData/>
  </xdr:twoCellAnchor>
  <xdr:twoCellAnchor editAs="oneCell">
    <xdr:from>
      <xdr:col>9</xdr:col>
      <xdr:colOff>109816</xdr:colOff>
      <xdr:row>66</xdr:row>
      <xdr:rowOff>121023</xdr:rowOff>
    </xdr:from>
    <xdr:to>
      <xdr:col>9</xdr:col>
      <xdr:colOff>300316</xdr:colOff>
      <xdr:row>68</xdr:row>
      <xdr:rowOff>20170</xdr:rowOff>
    </xdr:to>
    <xdr:pic>
      <xdr:nvPicPr>
        <xdr:cNvPr id="72" name="71 Imagen" descr="Resultado de imagen para icono pdf">
          <a:extLst>
            <a:ext uri="{FF2B5EF4-FFF2-40B4-BE49-F238E27FC236}">
              <a16:creationId xmlns:a16="http://schemas.microsoft.com/office/drawing/2014/main" id="{00000000-0008-0000-0400-000048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22022" y="11338111"/>
          <a:ext cx="190500" cy="212912"/>
        </a:xfrm>
        <a:prstGeom prst="rect">
          <a:avLst/>
        </a:prstGeom>
        <a:noFill/>
        <a:ln>
          <a:noFill/>
        </a:ln>
      </xdr:spPr>
    </xdr:pic>
    <xdr:clientData/>
  </xdr:twoCellAnchor>
  <xdr:twoCellAnchor editAs="oneCell">
    <xdr:from>
      <xdr:col>9</xdr:col>
      <xdr:colOff>116540</xdr:colOff>
      <xdr:row>67</xdr:row>
      <xdr:rowOff>0</xdr:rowOff>
    </xdr:from>
    <xdr:to>
      <xdr:col>9</xdr:col>
      <xdr:colOff>307040</xdr:colOff>
      <xdr:row>68</xdr:row>
      <xdr:rowOff>22412</xdr:rowOff>
    </xdr:to>
    <xdr:pic>
      <xdr:nvPicPr>
        <xdr:cNvPr id="73" name="72 Imagen" descr="Resultado de imagen para icono pdf">
          <a:extLst>
            <a:ext uri="{FF2B5EF4-FFF2-40B4-BE49-F238E27FC236}">
              <a16:creationId xmlns:a16="http://schemas.microsoft.com/office/drawing/2014/main" id="{00000000-0008-0000-0400-000049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28746" y="11692218"/>
          <a:ext cx="190500" cy="212912"/>
        </a:xfrm>
        <a:prstGeom prst="rect">
          <a:avLst/>
        </a:prstGeom>
        <a:noFill/>
        <a:ln>
          <a:noFill/>
        </a:ln>
      </xdr:spPr>
    </xdr:pic>
    <xdr:clientData/>
  </xdr:twoCellAnchor>
  <xdr:twoCellAnchor editAs="oneCell">
    <xdr:from>
      <xdr:col>9</xdr:col>
      <xdr:colOff>123264</xdr:colOff>
      <xdr:row>68</xdr:row>
      <xdr:rowOff>168089</xdr:rowOff>
    </xdr:from>
    <xdr:to>
      <xdr:col>9</xdr:col>
      <xdr:colOff>313764</xdr:colOff>
      <xdr:row>70</xdr:row>
      <xdr:rowOff>19051</xdr:rowOff>
    </xdr:to>
    <xdr:pic>
      <xdr:nvPicPr>
        <xdr:cNvPr id="74" name="73 Imagen" descr="Resultado de imagen para icono pdf">
          <a:extLst>
            <a:ext uri="{FF2B5EF4-FFF2-40B4-BE49-F238E27FC236}">
              <a16:creationId xmlns:a16="http://schemas.microsoft.com/office/drawing/2014/main" id="{00000000-0008-0000-0400-00004A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35470" y="12079942"/>
          <a:ext cx="190500" cy="212912"/>
        </a:xfrm>
        <a:prstGeom prst="rect">
          <a:avLst/>
        </a:prstGeom>
        <a:noFill/>
        <a:ln>
          <a:noFill/>
        </a:ln>
      </xdr:spPr>
    </xdr:pic>
    <xdr:clientData/>
  </xdr:twoCellAnchor>
  <xdr:twoCellAnchor editAs="oneCell">
    <xdr:from>
      <xdr:col>9</xdr:col>
      <xdr:colOff>118783</xdr:colOff>
      <xdr:row>74</xdr:row>
      <xdr:rowOff>163606</xdr:rowOff>
    </xdr:from>
    <xdr:to>
      <xdr:col>9</xdr:col>
      <xdr:colOff>320489</xdr:colOff>
      <xdr:row>75</xdr:row>
      <xdr:rowOff>180976</xdr:rowOff>
    </xdr:to>
    <xdr:pic>
      <xdr:nvPicPr>
        <xdr:cNvPr id="75" name="74 Imagen" descr="http://www.actualicese.com/_ig/img/fotos/excel.jpg">
          <a:extLst>
            <a:ext uri="{FF2B5EF4-FFF2-40B4-BE49-F238E27FC236}">
              <a16:creationId xmlns:a16="http://schemas.microsoft.com/office/drawing/2014/main" id="{00000000-0008-0000-0400-00004B000000}"/>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0989" t="4179" r="19780" b="7521"/>
        <a:stretch/>
      </xdr:blipFill>
      <xdr:spPr bwMode="auto">
        <a:xfrm>
          <a:off x="8130989" y="13218459"/>
          <a:ext cx="201706" cy="17929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9</xdr:col>
      <xdr:colOff>118784</xdr:colOff>
      <xdr:row>76</xdr:row>
      <xdr:rowOff>163606</xdr:rowOff>
    </xdr:from>
    <xdr:to>
      <xdr:col>9</xdr:col>
      <xdr:colOff>309286</xdr:colOff>
      <xdr:row>78</xdr:row>
      <xdr:rowOff>57711</xdr:rowOff>
    </xdr:to>
    <xdr:pic>
      <xdr:nvPicPr>
        <xdr:cNvPr id="76" name="75 Imagen" descr="http://edutecnomatica.pbworks.com/f/icono%20word.gif">
          <a:extLst>
            <a:ext uri="{FF2B5EF4-FFF2-40B4-BE49-F238E27FC236}">
              <a16:creationId xmlns:a16="http://schemas.microsoft.com/office/drawing/2014/main" id="{00000000-0008-0000-0400-00004C000000}"/>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8130990" y="12837459"/>
          <a:ext cx="190502" cy="246530"/>
        </a:xfrm>
        <a:prstGeom prst="rect">
          <a:avLst/>
        </a:prstGeom>
        <a:noFill/>
        <a:ln>
          <a:noFill/>
        </a:ln>
      </xdr:spPr>
    </xdr:pic>
    <xdr:clientData/>
  </xdr:twoCellAnchor>
  <xdr:twoCellAnchor editAs="oneCell">
    <xdr:from>
      <xdr:col>9</xdr:col>
      <xdr:colOff>125507</xdr:colOff>
      <xdr:row>81</xdr:row>
      <xdr:rowOff>2242</xdr:rowOff>
    </xdr:from>
    <xdr:to>
      <xdr:col>9</xdr:col>
      <xdr:colOff>327213</xdr:colOff>
      <xdr:row>81</xdr:row>
      <xdr:rowOff>181537</xdr:rowOff>
    </xdr:to>
    <xdr:pic>
      <xdr:nvPicPr>
        <xdr:cNvPr id="77" name="76 Imagen" descr="http://www.actualicese.com/_ig/img/fotos/excel.jpg">
          <a:extLst>
            <a:ext uri="{FF2B5EF4-FFF2-40B4-BE49-F238E27FC236}">
              <a16:creationId xmlns:a16="http://schemas.microsoft.com/office/drawing/2014/main" id="{00000000-0008-0000-0400-00004D000000}"/>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0989" t="4179" r="19780" b="7521"/>
        <a:stretch/>
      </xdr:blipFill>
      <xdr:spPr bwMode="auto">
        <a:xfrm>
          <a:off x="8137713" y="13628595"/>
          <a:ext cx="201706" cy="17929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9</xdr:col>
      <xdr:colOff>121024</xdr:colOff>
      <xdr:row>78</xdr:row>
      <xdr:rowOff>188259</xdr:rowOff>
    </xdr:from>
    <xdr:to>
      <xdr:col>9</xdr:col>
      <xdr:colOff>322730</xdr:colOff>
      <xdr:row>79</xdr:row>
      <xdr:rowOff>177054</xdr:rowOff>
    </xdr:to>
    <xdr:pic>
      <xdr:nvPicPr>
        <xdr:cNvPr id="78" name="77 Imagen" descr="http://www.actualicese.com/_ig/img/fotos/excel.jpg">
          <a:extLst>
            <a:ext uri="{FF2B5EF4-FFF2-40B4-BE49-F238E27FC236}">
              <a16:creationId xmlns:a16="http://schemas.microsoft.com/office/drawing/2014/main" id="{00000000-0008-0000-0400-00004E000000}"/>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0989" t="4179" r="19780" b="7521"/>
        <a:stretch/>
      </xdr:blipFill>
      <xdr:spPr bwMode="auto">
        <a:xfrm>
          <a:off x="8133230" y="13243112"/>
          <a:ext cx="201706" cy="179295"/>
        </a:xfrm>
        <a:prstGeom prst="rect">
          <a:avLst/>
        </a:prstGeom>
        <a:noFill/>
        <a:ln>
          <a:noFill/>
        </a:ln>
        <a:extLst>
          <a:ext uri="{53640926-AAD7-44D8-BBD7-CCE9431645EC}">
            <a14:shadowObscured xmlns:a14="http://schemas.microsoft.com/office/drawing/2010/main"/>
          </a:ext>
        </a:extLst>
      </xdr:spPr>
    </xdr:pic>
    <xdr:clientData/>
  </xdr:twoCellAnchor>
  <xdr:twoCellAnchor>
    <xdr:from>
      <xdr:col>7</xdr:col>
      <xdr:colOff>0</xdr:colOff>
      <xdr:row>36</xdr:row>
      <xdr:rowOff>212912</xdr:rowOff>
    </xdr:from>
    <xdr:to>
      <xdr:col>7</xdr:col>
      <xdr:colOff>11206</xdr:colOff>
      <xdr:row>81</xdr:row>
      <xdr:rowOff>168088</xdr:rowOff>
    </xdr:to>
    <xdr:cxnSp macro="">
      <xdr:nvCxnSpPr>
        <xdr:cNvPr id="13" name="12 Conector recto">
          <a:extLst>
            <a:ext uri="{FF2B5EF4-FFF2-40B4-BE49-F238E27FC236}">
              <a16:creationId xmlns:a16="http://schemas.microsoft.com/office/drawing/2014/main" id="{00000000-0008-0000-0400-00000D000000}"/>
            </a:ext>
          </a:extLst>
        </xdr:cNvPr>
        <xdr:cNvCxnSpPr/>
      </xdr:nvCxnSpPr>
      <xdr:spPr>
        <a:xfrm>
          <a:off x="5804647" y="7182971"/>
          <a:ext cx="11206" cy="6611470"/>
        </a:xfrm>
        <a:prstGeom prst="line">
          <a:avLst/>
        </a:prstGeom>
        <a:ln>
          <a:solidFill>
            <a:schemeClr val="accent4">
              <a:lumMod val="20000"/>
              <a:lumOff val="8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9</xdr:col>
      <xdr:colOff>17930</xdr:colOff>
      <xdr:row>35</xdr:row>
      <xdr:rowOff>6723</xdr:rowOff>
    </xdr:from>
    <xdr:to>
      <xdr:col>9</xdr:col>
      <xdr:colOff>208430</xdr:colOff>
      <xdr:row>35</xdr:row>
      <xdr:rowOff>219635</xdr:rowOff>
    </xdr:to>
    <xdr:pic>
      <xdr:nvPicPr>
        <xdr:cNvPr id="79" name="78 Imagen" descr="Resultado de imagen para icono pdf">
          <a:extLst>
            <a:ext uri="{FF2B5EF4-FFF2-40B4-BE49-F238E27FC236}">
              <a16:creationId xmlns:a16="http://schemas.microsoft.com/office/drawing/2014/main" id="{00000000-0008-0000-0400-00004F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30136" y="6752664"/>
          <a:ext cx="190500" cy="212912"/>
        </a:xfrm>
        <a:prstGeom prst="rect">
          <a:avLst/>
        </a:prstGeom>
        <a:noFill/>
        <a:ln>
          <a:noFill/>
        </a:ln>
      </xdr:spPr>
    </xdr:pic>
    <xdr:clientData/>
  </xdr:twoCellAnchor>
  <xdr:twoCellAnchor editAs="oneCell">
    <xdr:from>
      <xdr:col>10</xdr:col>
      <xdr:colOff>165289</xdr:colOff>
      <xdr:row>88</xdr:row>
      <xdr:rowOff>22412</xdr:rowOff>
    </xdr:from>
    <xdr:to>
      <xdr:col>10</xdr:col>
      <xdr:colOff>366995</xdr:colOff>
      <xdr:row>88</xdr:row>
      <xdr:rowOff>201707</xdr:rowOff>
    </xdr:to>
    <xdr:pic>
      <xdr:nvPicPr>
        <xdr:cNvPr id="80" name="79 Imagen" descr="http://www.actualicese.com/_ig/img/fotos/excel.jpg">
          <a:extLst>
            <a:ext uri="{FF2B5EF4-FFF2-40B4-BE49-F238E27FC236}">
              <a16:creationId xmlns:a16="http://schemas.microsoft.com/office/drawing/2014/main" id="{00000000-0008-0000-0400-000050000000}"/>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0989" t="4179" r="19780" b="7521"/>
        <a:stretch/>
      </xdr:blipFill>
      <xdr:spPr bwMode="auto">
        <a:xfrm>
          <a:off x="8690164" y="16405412"/>
          <a:ext cx="201706" cy="17929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10</xdr:col>
      <xdr:colOff>975474</xdr:colOff>
      <xdr:row>88</xdr:row>
      <xdr:rowOff>2241</xdr:rowOff>
    </xdr:from>
    <xdr:to>
      <xdr:col>10</xdr:col>
      <xdr:colOff>1165976</xdr:colOff>
      <xdr:row>89</xdr:row>
      <xdr:rowOff>22412</xdr:rowOff>
    </xdr:to>
    <xdr:pic>
      <xdr:nvPicPr>
        <xdr:cNvPr id="81" name="80 Imagen" descr="http://edutecnomatica.pbworks.com/f/icono%20word.gif">
          <a:extLst>
            <a:ext uri="{FF2B5EF4-FFF2-40B4-BE49-F238E27FC236}">
              <a16:creationId xmlns:a16="http://schemas.microsoft.com/office/drawing/2014/main" id="{00000000-0008-0000-0400-000051000000}"/>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500349" y="16385241"/>
          <a:ext cx="190502" cy="248771"/>
        </a:xfrm>
        <a:prstGeom prst="rect">
          <a:avLst/>
        </a:prstGeom>
        <a:noFill/>
        <a:ln>
          <a:noFill/>
        </a:ln>
      </xdr:spPr>
    </xdr:pic>
    <xdr:clientData/>
  </xdr:twoCellAnchor>
  <xdr:twoCellAnchor editAs="oneCell">
    <xdr:from>
      <xdr:col>9</xdr:col>
      <xdr:colOff>17930</xdr:colOff>
      <xdr:row>88</xdr:row>
      <xdr:rowOff>6723</xdr:rowOff>
    </xdr:from>
    <xdr:to>
      <xdr:col>9</xdr:col>
      <xdr:colOff>208430</xdr:colOff>
      <xdr:row>88</xdr:row>
      <xdr:rowOff>219635</xdr:rowOff>
    </xdr:to>
    <xdr:pic>
      <xdr:nvPicPr>
        <xdr:cNvPr id="82" name="81 Imagen" descr="Resultado de imagen para icono pdf">
          <a:extLst>
            <a:ext uri="{FF2B5EF4-FFF2-40B4-BE49-F238E27FC236}">
              <a16:creationId xmlns:a16="http://schemas.microsoft.com/office/drawing/2014/main" id="{00000000-0008-0000-0400-000052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30136" y="6752664"/>
          <a:ext cx="190500" cy="212912"/>
        </a:xfrm>
        <a:prstGeom prst="rect">
          <a:avLst/>
        </a:prstGeom>
        <a:noFill/>
        <a:ln>
          <a:noFill/>
        </a:ln>
      </xdr:spPr>
    </xdr:pic>
    <xdr:clientData/>
  </xdr:twoCellAnchor>
  <xdr:twoCellAnchor editAs="oneCell">
    <xdr:from>
      <xdr:col>9</xdr:col>
      <xdr:colOff>33617</xdr:colOff>
      <xdr:row>89</xdr:row>
      <xdr:rowOff>179294</xdr:rowOff>
    </xdr:from>
    <xdr:to>
      <xdr:col>9</xdr:col>
      <xdr:colOff>224117</xdr:colOff>
      <xdr:row>91</xdr:row>
      <xdr:rowOff>11206</xdr:rowOff>
    </xdr:to>
    <xdr:pic>
      <xdr:nvPicPr>
        <xdr:cNvPr id="84" name="83 Imagen" descr="Resultado de imagen para icono pdf">
          <a:extLst>
            <a:ext uri="{FF2B5EF4-FFF2-40B4-BE49-F238E27FC236}">
              <a16:creationId xmlns:a16="http://schemas.microsoft.com/office/drawing/2014/main" id="{00000000-0008-0000-0400-00005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45823" y="15598588"/>
          <a:ext cx="190500" cy="212912"/>
        </a:xfrm>
        <a:prstGeom prst="rect">
          <a:avLst/>
        </a:prstGeom>
        <a:noFill/>
        <a:ln>
          <a:noFill/>
        </a:ln>
      </xdr:spPr>
    </xdr:pic>
    <xdr:clientData/>
  </xdr:twoCellAnchor>
  <xdr:twoCellAnchor editAs="oneCell">
    <xdr:from>
      <xdr:col>9</xdr:col>
      <xdr:colOff>51545</xdr:colOff>
      <xdr:row>91</xdr:row>
      <xdr:rowOff>186018</xdr:rowOff>
    </xdr:from>
    <xdr:to>
      <xdr:col>9</xdr:col>
      <xdr:colOff>242045</xdr:colOff>
      <xdr:row>93</xdr:row>
      <xdr:rowOff>17930</xdr:rowOff>
    </xdr:to>
    <xdr:pic>
      <xdr:nvPicPr>
        <xdr:cNvPr id="85" name="84 Imagen" descr="Resultado de imagen para icono pdf">
          <a:extLst>
            <a:ext uri="{FF2B5EF4-FFF2-40B4-BE49-F238E27FC236}">
              <a16:creationId xmlns:a16="http://schemas.microsoft.com/office/drawing/2014/main" id="{00000000-0008-0000-0400-00005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63751" y="15986312"/>
          <a:ext cx="190500" cy="212912"/>
        </a:xfrm>
        <a:prstGeom prst="rect">
          <a:avLst/>
        </a:prstGeom>
        <a:noFill/>
        <a:ln>
          <a:noFill/>
        </a:ln>
      </xdr:spPr>
    </xdr:pic>
    <xdr:clientData/>
  </xdr:twoCellAnchor>
  <xdr:twoCellAnchor editAs="oneCell">
    <xdr:from>
      <xdr:col>9</xdr:col>
      <xdr:colOff>47063</xdr:colOff>
      <xdr:row>93</xdr:row>
      <xdr:rowOff>170330</xdr:rowOff>
    </xdr:from>
    <xdr:to>
      <xdr:col>9</xdr:col>
      <xdr:colOff>237563</xdr:colOff>
      <xdr:row>95</xdr:row>
      <xdr:rowOff>2242</xdr:rowOff>
    </xdr:to>
    <xdr:pic>
      <xdr:nvPicPr>
        <xdr:cNvPr id="86" name="85 Imagen" descr="Resultado de imagen para icono pdf">
          <a:extLst>
            <a:ext uri="{FF2B5EF4-FFF2-40B4-BE49-F238E27FC236}">
              <a16:creationId xmlns:a16="http://schemas.microsoft.com/office/drawing/2014/main" id="{00000000-0008-0000-0400-000056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59269" y="16351624"/>
          <a:ext cx="190500" cy="212912"/>
        </a:xfrm>
        <a:prstGeom prst="rect">
          <a:avLst/>
        </a:prstGeom>
        <a:noFill/>
        <a:ln>
          <a:noFill/>
        </a:ln>
      </xdr:spPr>
    </xdr:pic>
    <xdr:clientData/>
  </xdr:twoCellAnchor>
  <xdr:twoCellAnchor>
    <xdr:from>
      <xdr:col>7</xdr:col>
      <xdr:colOff>0</xdr:colOff>
      <xdr:row>89</xdr:row>
      <xdr:rowOff>184898</xdr:rowOff>
    </xdr:from>
    <xdr:to>
      <xdr:col>7</xdr:col>
      <xdr:colOff>33618</xdr:colOff>
      <xdr:row>98</xdr:row>
      <xdr:rowOff>190500</xdr:rowOff>
    </xdr:to>
    <xdr:cxnSp macro="">
      <xdr:nvCxnSpPr>
        <xdr:cNvPr id="24" name="23 Conector recto">
          <a:extLst>
            <a:ext uri="{FF2B5EF4-FFF2-40B4-BE49-F238E27FC236}">
              <a16:creationId xmlns:a16="http://schemas.microsoft.com/office/drawing/2014/main" id="{00000000-0008-0000-0400-000018000000}"/>
            </a:ext>
          </a:extLst>
        </xdr:cNvPr>
        <xdr:cNvCxnSpPr/>
      </xdr:nvCxnSpPr>
      <xdr:spPr>
        <a:xfrm>
          <a:off x="5804647" y="15604192"/>
          <a:ext cx="33618" cy="1720102"/>
        </a:xfrm>
        <a:prstGeom prst="line">
          <a:avLst/>
        </a:prstGeom>
        <a:ln>
          <a:solidFill>
            <a:schemeClr val="accent4">
              <a:lumMod val="20000"/>
              <a:lumOff val="8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9</xdr:col>
      <xdr:colOff>64993</xdr:colOff>
      <xdr:row>95</xdr:row>
      <xdr:rowOff>154642</xdr:rowOff>
    </xdr:from>
    <xdr:to>
      <xdr:col>9</xdr:col>
      <xdr:colOff>255493</xdr:colOff>
      <xdr:row>96</xdr:row>
      <xdr:rowOff>177054</xdr:rowOff>
    </xdr:to>
    <xdr:pic>
      <xdr:nvPicPr>
        <xdr:cNvPr id="87" name="86 Imagen" descr="Resultado de imagen para icono pdf">
          <a:extLst>
            <a:ext uri="{FF2B5EF4-FFF2-40B4-BE49-F238E27FC236}">
              <a16:creationId xmlns:a16="http://schemas.microsoft.com/office/drawing/2014/main" id="{00000000-0008-0000-0400-000057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77199" y="16716936"/>
          <a:ext cx="190500" cy="212912"/>
        </a:xfrm>
        <a:prstGeom prst="rect">
          <a:avLst/>
        </a:prstGeom>
        <a:noFill/>
        <a:ln>
          <a:noFill/>
        </a:ln>
      </xdr:spPr>
    </xdr:pic>
    <xdr:clientData/>
  </xdr:twoCellAnchor>
  <xdr:twoCellAnchor editAs="oneCell">
    <xdr:from>
      <xdr:col>9</xdr:col>
      <xdr:colOff>71716</xdr:colOff>
      <xdr:row>97</xdr:row>
      <xdr:rowOff>161365</xdr:rowOff>
    </xdr:from>
    <xdr:to>
      <xdr:col>9</xdr:col>
      <xdr:colOff>262216</xdr:colOff>
      <xdr:row>98</xdr:row>
      <xdr:rowOff>183777</xdr:rowOff>
    </xdr:to>
    <xdr:pic>
      <xdr:nvPicPr>
        <xdr:cNvPr id="88" name="87 Imagen" descr="Resultado de imagen para icono pdf">
          <a:extLst>
            <a:ext uri="{FF2B5EF4-FFF2-40B4-BE49-F238E27FC236}">
              <a16:creationId xmlns:a16="http://schemas.microsoft.com/office/drawing/2014/main" id="{00000000-0008-0000-0400-000058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83922" y="17104659"/>
          <a:ext cx="190500" cy="212912"/>
        </a:xfrm>
        <a:prstGeom prst="rect">
          <a:avLst/>
        </a:prstGeom>
        <a:noFill/>
        <a:ln>
          <a:noFill/>
        </a:ln>
      </xdr:spPr>
    </xdr:pic>
    <xdr:clientData/>
  </xdr:twoCellAnchor>
  <xdr:twoCellAnchor editAs="oneCell">
    <xdr:from>
      <xdr:col>10</xdr:col>
      <xdr:colOff>146239</xdr:colOff>
      <xdr:row>105</xdr:row>
      <xdr:rowOff>22412</xdr:rowOff>
    </xdr:from>
    <xdr:to>
      <xdr:col>10</xdr:col>
      <xdr:colOff>347945</xdr:colOff>
      <xdr:row>105</xdr:row>
      <xdr:rowOff>201707</xdr:rowOff>
    </xdr:to>
    <xdr:pic>
      <xdr:nvPicPr>
        <xdr:cNvPr id="89" name="88 Imagen" descr="http://www.actualicese.com/_ig/img/fotos/excel.jpg">
          <a:extLst>
            <a:ext uri="{FF2B5EF4-FFF2-40B4-BE49-F238E27FC236}">
              <a16:creationId xmlns:a16="http://schemas.microsoft.com/office/drawing/2014/main" id="{00000000-0008-0000-0400-000059000000}"/>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0989" t="4179" r="19780" b="7521"/>
        <a:stretch/>
      </xdr:blipFill>
      <xdr:spPr bwMode="auto">
        <a:xfrm>
          <a:off x="8671114" y="19901087"/>
          <a:ext cx="201706" cy="17929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10</xdr:col>
      <xdr:colOff>975474</xdr:colOff>
      <xdr:row>105</xdr:row>
      <xdr:rowOff>2241</xdr:rowOff>
    </xdr:from>
    <xdr:to>
      <xdr:col>10</xdr:col>
      <xdr:colOff>1165976</xdr:colOff>
      <xdr:row>106</xdr:row>
      <xdr:rowOff>22412</xdr:rowOff>
    </xdr:to>
    <xdr:pic>
      <xdr:nvPicPr>
        <xdr:cNvPr id="90" name="89 Imagen" descr="http://edutecnomatica.pbworks.com/f/icono%20word.gif">
          <a:extLst>
            <a:ext uri="{FF2B5EF4-FFF2-40B4-BE49-F238E27FC236}">
              <a16:creationId xmlns:a16="http://schemas.microsoft.com/office/drawing/2014/main" id="{00000000-0008-0000-0400-00005A000000}"/>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500349" y="19880916"/>
          <a:ext cx="190502" cy="248771"/>
        </a:xfrm>
        <a:prstGeom prst="rect">
          <a:avLst/>
        </a:prstGeom>
        <a:noFill/>
        <a:ln>
          <a:noFill/>
        </a:ln>
      </xdr:spPr>
    </xdr:pic>
    <xdr:clientData/>
  </xdr:twoCellAnchor>
  <xdr:twoCellAnchor editAs="oneCell">
    <xdr:from>
      <xdr:col>9</xdr:col>
      <xdr:colOff>17930</xdr:colOff>
      <xdr:row>105</xdr:row>
      <xdr:rowOff>6723</xdr:rowOff>
    </xdr:from>
    <xdr:to>
      <xdr:col>9</xdr:col>
      <xdr:colOff>208430</xdr:colOff>
      <xdr:row>105</xdr:row>
      <xdr:rowOff>219635</xdr:rowOff>
    </xdr:to>
    <xdr:pic>
      <xdr:nvPicPr>
        <xdr:cNvPr id="91" name="90 Imagen" descr="Resultado de imagen para icono pdf">
          <a:extLst>
            <a:ext uri="{FF2B5EF4-FFF2-40B4-BE49-F238E27FC236}">
              <a16:creationId xmlns:a16="http://schemas.microsoft.com/office/drawing/2014/main" id="{00000000-0008-0000-0400-00005B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30136" y="15213105"/>
          <a:ext cx="190500" cy="212912"/>
        </a:xfrm>
        <a:prstGeom prst="rect">
          <a:avLst/>
        </a:prstGeom>
        <a:noFill/>
        <a:ln>
          <a:noFill/>
        </a:ln>
      </xdr:spPr>
    </xdr:pic>
    <xdr:clientData/>
  </xdr:twoCellAnchor>
  <xdr:twoCellAnchor editAs="oneCell">
    <xdr:from>
      <xdr:col>9</xdr:col>
      <xdr:colOff>33616</xdr:colOff>
      <xdr:row>107</xdr:row>
      <xdr:rowOff>56029</xdr:rowOff>
    </xdr:from>
    <xdr:to>
      <xdr:col>9</xdr:col>
      <xdr:colOff>224116</xdr:colOff>
      <xdr:row>107</xdr:row>
      <xdr:rowOff>268941</xdr:rowOff>
    </xdr:to>
    <xdr:pic>
      <xdr:nvPicPr>
        <xdr:cNvPr id="92" name="91 Imagen" descr="Resultado de imagen para icono pdf">
          <a:extLst>
            <a:ext uri="{FF2B5EF4-FFF2-40B4-BE49-F238E27FC236}">
              <a16:creationId xmlns:a16="http://schemas.microsoft.com/office/drawing/2014/main" id="{00000000-0008-0000-0400-00005C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45822" y="19128441"/>
          <a:ext cx="190500" cy="212912"/>
        </a:xfrm>
        <a:prstGeom prst="rect">
          <a:avLst/>
        </a:prstGeom>
        <a:noFill/>
        <a:ln>
          <a:noFill/>
        </a:ln>
      </xdr:spPr>
    </xdr:pic>
    <xdr:clientData/>
  </xdr:twoCellAnchor>
  <xdr:twoCellAnchor>
    <xdr:from>
      <xdr:col>6</xdr:col>
      <xdr:colOff>1082488</xdr:colOff>
      <xdr:row>107</xdr:row>
      <xdr:rowOff>12327</xdr:rowOff>
    </xdr:from>
    <xdr:to>
      <xdr:col>7</xdr:col>
      <xdr:colOff>11206</xdr:colOff>
      <xdr:row>112</xdr:row>
      <xdr:rowOff>0</xdr:rowOff>
    </xdr:to>
    <xdr:cxnSp macro="">
      <xdr:nvCxnSpPr>
        <xdr:cNvPr id="93" name="92 Conector recto">
          <a:extLst>
            <a:ext uri="{FF2B5EF4-FFF2-40B4-BE49-F238E27FC236}">
              <a16:creationId xmlns:a16="http://schemas.microsoft.com/office/drawing/2014/main" id="{00000000-0008-0000-0400-00005D000000}"/>
            </a:ext>
          </a:extLst>
        </xdr:cNvPr>
        <xdr:cNvCxnSpPr/>
      </xdr:nvCxnSpPr>
      <xdr:spPr>
        <a:xfrm>
          <a:off x="5800164" y="19084739"/>
          <a:ext cx="15689" cy="1265143"/>
        </a:xfrm>
        <a:prstGeom prst="line">
          <a:avLst/>
        </a:prstGeom>
        <a:ln>
          <a:solidFill>
            <a:schemeClr val="accent4">
              <a:lumMod val="20000"/>
              <a:lumOff val="8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9</xdr:col>
      <xdr:colOff>29134</xdr:colOff>
      <xdr:row>108</xdr:row>
      <xdr:rowOff>174812</xdr:rowOff>
    </xdr:from>
    <xdr:to>
      <xdr:col>9</xdr:col>
      <xdr:colOff>219634</xdr:colOff>
      <xdr:row>110</xdr:row>
      <xdr:rowOff>6724</xdr:rowOff>
    </xdr:to>
    <xdr:pic>
      <xdr:nvPicPr>
        <xdr:cNvPr id="94" name="93 Imagen" descr="Resultado de imagen para icono pdf">
          <a:extLst>
            <a:ext uri="{FF2B5EF4-FFF2-40B4-BE49-F238E27FC236}">
              <a16:creationId xmlns:a16="http://schemas.microsoft.com/office/drawing/2014/main" id="{00000000-0008-0000-0400-00005E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41340" y="19583400"/>
          <a:ext cx="190500" cy="212912"/>
        </a:xfrm>
        <a:prstGeom prst="rect">
          <a:avLst/>
        </a:prstGeom>
        <a:noFill/>
        <a:ln>
          <a:noFill/>
        </a:ln>
      </xdr:spPr>
    </xdr:pic>
    <xdr:clientData/>
  </xdr:twoCellAnchor>
  <xdr:twoCellAnchor editAs="oneCell">
    <xdr:from>
      <xdr:col>9</xdr:col>
      <xdr:colOff>44823</xdr:colOff>
      <xdr:row>111</xdr:row>
      <xdr:rowOff>89648</xdr:rowOff>
    </xdr:from>
    <xdr:to>
      <xdr:col>9</xdr:col>
      <xdr:colOff>235323</xdr:colOff>
      <xdr:row>111</xdr:row>
      <xdr:rowOff>302560</xdr:rowOff>
    </xdr:to>
    <xdr:pic>
      <xdr:nvPicPr>
        <xdr:cNvPr id="95" name="94 Imagen" descr="Resultado de imagen para icono pdf">
          <a:extLst>
            <a:ext uri="{FF2B5EF4-FFF2-40B4-BE49-F238E27FC236}">
              <a16:creationId xmlns:a16="http://schemas.microsoft.com/office/drawing/2014/main" id="{00000000-0008-0000-0400-00005F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57029" y="20069736"/>
          <a:ext cx="190500" cy="212912"/>
        </a:xfrm>
        <a:prstGeom prst="rect">
          <a:avLst/>
        </a:prstGeom>
        <a:noFill/>
        <a:ln>
          <a:noFill/>
        </a:ln>
      </xdr:spPr>
    </xdr:pic>
    <xdr:clientData/>
  </xdr:twoCellAnchor>
  <xdr:twoCellAnchor editAs="oneCell">
    <xdr:from>
      <xdr:col>10</xdr:col>
      <xdr:colOff>174814</xdr:colOff>
      <xdr:row>118</xdr:row>
      <xdr:rowOff>22412</xdr:rowOff>
    </xdr:from>
    <xdr:to>
      <xdr:col>10</xdr:col>
      <xdr:colOff>376520</xdr:colOff>
      <xdr:row>119</xdr:row>
      <xdr:rowOff>11207</xdr:rowOff>
    </xdr:to>
    <xdr:pic>
      <xdr:nvPicPr>
        <xdr:cNvPr id="106" name="105 Imagen" descr="http://www.actualicese.com/_ig/img/fotos/excel.jpg">
          <a:extLst>
            <a:ext uri="{FF2B5EF4-FFF2-40B4-BE49-F238E27FC236}">
              <a16:creationId xmlns:a16="http://schemas.microsoft.com/office/drawing/2014/main" id="{00000000-0008-0000-0400-00006A000000}"/>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0989" t="4179" r="19780" b="7521"/>
        <a:stretch/>
      </xdr:blipFill>
      <xdr:spPr bwMode="auto">
        <a:xfrm>
          <a:off x="8699689" y="25187462"/>
          <a:ext cx="201706" cy="17929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10</xdr:col>
      <xdr:colOff>975474</xdr:colOff>
      <xdr:row>118</xdr:row>
      <xdr:rowOff>2241</xdr:rowOff>
    </xdr:from>
    <xdr:to>
      <xdr:col>10</xdr:col>
      <xdr:colOff>1165976</xdr:colOff>
      <xdr:row>119</xdr:row>
      <xdr:rowOff>57710</xdr:rowOff>
    </xdr:to>
    <xdr:pic>
      <xdr:nvPicPr>
        <xdr:cNvPr id="107" name="106 Imagen" descr="http://edutecnomatica.pbworks.com/f/icono%20word.gif">
          <a:extLst>
            <a:ext uri="{FF2B5EF4-FFF2-40B4-BE49-F238E27FC236}">
              <a16:creationId xmlns:a16="http://schemas.microsoft.com/office/drawing/2014/main" id="{00000000-0008-0000-0400-00006B000000}"/>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500349" y="25167291"/>
          <a:ext cx="190502" cy="245969"/>
        </a:xfrm>
        <a:prstGeom prst="rect">
          <a:avLst/>
        </a:prstGeom>
        <a:noFill/>
        <a:ln>
          <a:noFill/>
        </a:ln>
      </xdr:spPr>
    </xdr:pic>
    <xdr:clientData/>
  </xdr:twoCellAnchor>
  <xdr:twoCellAnchor editAs="oneCell">
    <xdr:from>
      <xdr:col>9</xdr:col>
      <xdr:colOff>17930</xdr:colOff>
      <xdr:row>118</xdr:row>
      <xdr:rowOff>6723</xdr:rowOff>
    </xdr:from>
    <xdr:to>
      <xdr:col>9</xdr:col>
      <xdr:colOff>208430</xdr:colOff>
      <xdr:row>119</xdr:row>
      <xdr:rowOff>29135</xdr:rowOff>
    </xdr:to>
    <xdr:pic>
      <xdr:nvPicPr>
        <xdr:cNvPr id="108" name="107 Imagen" descr="Resultado de imagen para icono pdf">
          <a:extLst>
            <a:ext uri="{FF2B5EF4-FFF2-40B4-BE49-F238E27FC236}">
              <a16:creationId xmlns:a16="http://schemas.microsoft.com/office/drawing/2014/main" id="{00000000-0008-0000-0400-00006C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30136" y="21768547"/>
          <a:ext cx="190500" cy="212912"/>
        </a:xfrm>
        <a:prstGeom prst="rect">
          <a:avLst/>
        </a:prstGeom>
        <a:noFill/>
        <a:ln>
          <a:noFill/>
        </a:ln>
      </xdr:spPr>
    </xdr:pic>
    <xdr:clientData/>
  </xdr:twoCellAnchor>
  <xdr:twoCellAnchor>
    <xdr:from>
      <xdr:col>6</xdr:col>
      <xdr:colOff>1086970</xdr:colOff>
      <xdr:row>128</xdr:row>
      <xdr:rowOff>11205</xdr:rowOff>
    </xdr:from>
    <xdr:to>
      <xdr:col>7</xdr:col>
      <xdr:colOff>33617</xdr:colOff>
      <xdr:row>134</xdr:row>
      <xdr:rowOff>381000</xdr:rowOff>
    </xdr:to>
    <xdr:cxnSp macro="">
      <xdr:nvCxnSpPr>
        <xdr:cNvPr id="110" name="109 Conector recto">
          <a:extLst>
            <a:ext uri="{FF2B5EF4-FFF2-40B4-BE49-F238E27FC236}">
              <a16:creationId xmlns:a16="http://schemas.microsoft.com/office/drawing/2014/main" id="{00000000-0008-0000-0400-00006E000000}"/>
            </a:ext>
          </a:extLst>
        </xdr:cNvPr>
        <xdr:cNvCxnSpPr/>
      </xdr:nvCxnSpPr>
      <xdr:spPr>
        <a:xfrm>
          <a:off x="5804646" y="24305558"/>
          <a:ext cx="33618" cy="1512795"/>
        </a:xfrm>
        <a:prstGeom prst="line">
          <a:avLst/>
        </a:prstGeom>
        <a:ln>
          <a:solidFill>
            <a:schemeClr val="accent4">
              <a:lumMod val="20000"/>
              <a:lumOff val="8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9</xdr:col>
      <xdr:colOff>80683</xdr:colOff>
      <xdr:row>129</xdr:row>
      <xdr:rowOff>170330</xdr:rowOff>
    </xdr:from>
    <xdr:to>
      <xdr:col>9</xdr:col>
      <xdr:colOff>271183</xdr:colOff>
      <xdr:row>131</xdr:row>
      <xdr:rowOff>2242</xdr:rowOff>
    </xdr:to>
    <xdr:pic>
      <xdr:nvPicPr>
        <xdr:cNvPr id="111" name="110 Imagen" descr="Resultado de imagen para icono pdf">
          <a:extLst>
            <a:ext uri="{FF2B5EF4-FFF2-40B4-BE49-F238E27FC236}">
              <a16:creationId xmlns:a16="http://schemas.microsoft.com/office/drawing/2014/main" id="{00000000-0008-0000-0400-00006F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92889" y="24655183"/>
          <a:ext cx="190500" cy="212912"/>
        </a:xfrm>
        <a:prstGeom prst="rect">
          <a:avLst/>
        </a:prstGeom>
        <a:noFill/>
        <a:ln>
          <a:noFill/>
        </a:ln>
      </xdr:spPr>
    </xdr:pic>
    <xdr:clientData/>
  </xdr:twoCellAnchor>
  <xdr:twoCellAnchor editAs="oneCell">
    <xdr:from>
      <xdr:col>9</xdr:col>
      <xdr:colOff>76201</xdr:colOff>
      <xdr:row>131</xdr:row>
      <xdr:rowOff>154641</xdr:rowOff>
    </xdr:from>
    <xdr:to>
      <xdr:col>9</xdr:col>
      <xdr:colOff>266701</xdr:colOff>
      <xdr:row>132</xdr:row>
      <xdr:rowOff>177053</xdr:rowOff>
    </xdr:to>
    <xdr:pic>
      <xdr:nvPicPr>
        <xdr:cNvPr id="112" name="111 Imagen" descr="Resultado de imagen para icono pdf">
          <a:extLst>
            <a:ext uri="{FF2B5EF4-FFF2-40B4-BE49-F238E27FC236}">
              <a16:creationId xmlns:a16="http://schemas.microsoft.com/office/drawing/2014/main" id="{00000000-0008-0000-0400-000070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88407" y="25020494"/>
          <a:ext cx="190500" cy="212912"/>
        </a:xfrm>
        <a:prstGeom prst="rect">
          <a:avLst/>
        </a:prstGeom>
        <a:noFill/>
        <a:ln>
          <a:noFill/>
        </a:ln>
      </xdr:spPr>
    </xdr:pic>
    <xdr:clientData/>
  </xdr:twoCellAnchor>
  <xdr:twoCellAnchor editAs="oneCell">
    <xdr:from>
      <xdr:col>9</xdr:col>
      <xdr:colOff>94131</xdr:colOff>
      <xdr:row>134</xdr:row>
      <xdr:rowOff>82924</xdr:rowOff>
    </xdr:from>
    <xdr:to>
      <xdr:col>9</xdr:col>
      <xdr:colOff>284631</xdr:colOff>
      <xdr:row>134</xdr:row>
      <xdr:rowOff>295836</xdr:rowOff>
    </xdr:to>
    <xdr:pic>
      <xdr:nvPicPr>
        <xdr:cNvPr id="113" name="112 Imagen" descr="Resultado de imagen para icono pdf">
          <a:extLst>
            <a:ext uri="{FF2B5EF4-FFF2-40B4-BE49-F238E27FC236}">
              <a16:creationId xmlns:a16="http://schemas.microsoft.com/office/drawing/2014/main" id="{00000000-0008-0000-0400-000071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06337" y="25520277"/>
          <a:ext cx="190500" cy="212912"/>
        </a:xfrm>
        <a:prstGeom prst="rect">
          <a:avLst/>
        </a:prstGeom>
        <a:noFill/>
        <a:ln>
          <a:noFill/>
        </a:ln>
      </xdr:spPr>
    </xdr:pic>
    <xdr:clientData/>
  </xdr:twoCellAnchor>
  <xdr:twoCellAnchor editAs="oneCell">
    <xdr:from>
      <xdr:col>9</xdr:col>
      <xdr:colOff>123264</xdr:colOff>
      <xdr:row>70</xdr:row>
      <xdr:rowOff>168089</xdr:rowOff>
    </xdr:from>
    <xdr:to>
      <xdr:col>9</xdr:col>
      <xdr:colOff>313764</xdr:colOff>
      <xdr:row>72</xdr:row>
      <xdr:rowOff>19051</xdr:rowOff>
    </xdr:to>
    <xdr:pic>
      <xdr:nvPicPr>
        <xdr:cNvPr id="83" name="82 Imagen" descr="Resultado de imagen para icono pdf">
          <a:extLst>
            <a:ext uri="{FF2B5EF4-FFF2-40B4-BE49-F238E27FC236}">
              <a16:creationId xmlns:a16="http://schemas.microsoft.com/office/drawing/2014/main" id="{00000000-0008-0000-0400-00005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35470" y="12079942"/>
          <a:ext cx="190500" cy="212912"/>
        </a:xfrm>
        <a:prstGeom prst="rect">
          <a:avLst/>
        </a:prstGeom>
        <a:noFill/>
        <a:ln>
          <a:noFill/>
        </a:ln>
      </xdr:spPr>
    </xdr:pic>
    <xdr:clientData/>
  </xdr:twoCellAnchor>
  <xdr:twoCellAnchor editAs="oneCell">
    <xdr:from>
      <xdr:col>9</xdr:col>
      <xdr:colOff>123264</xdr:colOff>
      <xdr:row>72</xdr:row>
      <xdr:rowOff>168089</xdr:rowOff>
    </xdr:from>
    <xdr:to>
      <xdr:col>9</xdr:col>
      <xdr:colOff>313764</xdr:colOff>
      <xdr:row>74</xdr:row>
      <xdr:rowOff>19051</xdr:rowOff>
    </xdr:to>
    <xdr:pic>
      <xdr:nvPicPr>
        <xdr:cNvPr id="96" name="95 Imagen" descr="Resultado de imagen para icono pdf">
          <a:extLst>
            <a:ext uri="{FF2B5EF4-FFF2-40B4-BE49-F238E27FC236}">
              <a16:creationId xmlns:a16="http://schemas.microsoft.com/office/drawing/2014/main" id="{00000000-0008-0000-0400-000060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35470" y="12079942"/>
          <a:ext cx="190500" cy="212912"/>
        </a:xfrm>
        <a:prstGeom prst="rect">
          <a:avLst/>
        </a:prstGeom>
        <a:noFill/>
        <a:ln>
          <a:noFill/>
        </a:ln>
      </xdr:spPr>
    </xdr:pic>
    <xdr:clientData/>
  </xdr:twoCellAnchor>
  <xdr:twoCellAnchor editAs="oneCell">
    <xdr:from>
      <xdr:col>0</xdr:col>
      <xdr:colOff>89646</xdr:colOff>
      <xdr:row>2</xdr:row>
      <xdr:rowOff>56030</xdr:rowOff>
    </xdr:from>
    <xdr:to>
      <xdr:col>2</xdr:col>
      <xdr:colOff>364002</xdr:colOff>
      <xdr:row>5</xdr:row>
      <xdr:rowOff>95170</xdr:rowOff>
    </xdr:to>
    <xdr:pic>
      <xdr:nvPicPr>
        <xdr:cNvPr id="2" name="1 Imagen">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5"/>
        <a:stretch>
          <a:fillRect/>
        </a:stretch>
      </xdr:blipFill>
      <xdr:spPr>
        <a:xfrm>
          <a:off x="89646" y="459442"/>
          <a:ext cx="1450974" cy="621846"/>
        </a:xfrm>
        <a:prstGeom prst="rect">
          <a:avLst/>
        </a:prstGeom>
      </xdr:spPr>
    </xdr:pic>
    <xdr:clientData/>
  </xdr:twoCellAnchor>
  <xdr:twoCellAnchor editAs="oneCell">
    <xdr:from>
      <xdr:col>10</xdr:col>
      <xdr:colOff>907677</xdr:colOff>
      <xdr:row>2</xdr:row>
      <xdr:rowOff>67235</xdr:rowOff>
    </xdr:from>
    <xdr:to>
      <xdr:col>10</xdr:col>
      <xdr:colOff>2248913</xdr:colOff>
      <xdr:row>5</xdr:row>
      <xdr:rowOff>94182</xdr:rowOff>
    </xdr:to>
    <xdr:pic>
      <xdr:nvPicPr>
        <xdr:cNvPr id="3" name="2 Imagen">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6"/>
        <a:stretch>
          <a:fillRect/>
        </a:stretch>
      </xdr:blipFill>
      <xdr:spPr>
        <a:xfrm>
          <a:off x="9435353" y="470647"/>
          <a:ext cx="1341236" cy="609653"/>
        </a:xfrm>
        <a:prstGeom prst="rect">
          <a:avLst/>
        </a:prstGeom>
      </xdr:spPr>
    </xdr:pic>
    <xdr:clientData/>
  </xdr:twoCellAnchor>
  <xdr:twoCellAnchor editAs="oneCell">
    <xdr:from>
      <xdr:col>5</xdr:col>
      <xdr:colOff>790575</xdr:colOff>
      <xdr:row>22</xdr:row>
      <xdr:rowOff>9525</xdr:rowOff>
    </xdr:from>
    <xdr:to>
      <xdr:col>5</xdr:col>
      <xdr:colOff>1046629</xdr:colOff>
      <xdr:row>23</xdr:row>
      <xdr:rowOff>40408</xdr:rowOff>
    </xdr:to>
    <xdr:pic>
      <xdr:nvPicPr>
        <xdr:cNvPr id="5" name="4 Imagen">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7"/>
        <a:stretch>
          <a:fillRect/>
        </a:stretch>
      </xdr:blipFill>
      <xdr:spPr>
        <a:xfrm>
          <a:off x="4419600" y="4467225"/>
          <a:ext cx="256054" cy="249958"/>
        </a:xfrm>
        <a:prstGeom prst="rect">
          <a:avLst/>
        </a:prstGeom>
      </xdr:spPr>
    </xdr:pic>
    <xdr:clientData/>
  </xdr:twoCellAnchor>
  <xdr:twoCellAnchor editAs="oneCell">
    <xdr:from>
      <xdr:col>4</xdr:col>
      <xdr:colOff>238125</xdr:colOff>
      <xdr:row>20</xdr:row>
      <xdr:rowOff>9525</xdr:rowOff>
    </xdr:from>
    <xdr:to>
      <xdr:col>4</xdr:col>
      <xdr:colOff>494179</xdr:colOff>
      <xdr:row>21</xdr:row>
      <xdr:rowOff>40408</xdr:rowOff>
    </xdr:to>
    <xdr:pic>
      <xdr:nvPicPr>
        <xdr:cNvPr id="115" name="114 Imagen">
          <a:extLst>
            <a:ext uri="{FF2B5EF4-FFF2-40B4-BE49-F238E27FC236}">
              <a16:creationId xmlns:a16="http://schemas.microsoft.com/office/drawing/2014/main" id="{00000000-0008-0000-0400-000073000000}"/>
            </a:ext>
          </a:extLst>
        </xdr:cNvPr>
        <xdr:cNvPicPr>
          <a:picLocks noChangeAspect="1"/>
        </xdr:cNvPicPr>
      </xdr:nvPicPr>
      <xdr:blipFill>
        <a:blip xmlns:r="http://schemas.openxmlformats.org/officeDocument/2006/relationships" r:embed="rId7"/>
        <a:stretch>
          <a:fillRect/>
        </a:stretch>
      </xdr:blipFill>
      <xdr:spPr>
        <a:xfrm>
          <a:off x="3105150" y="4029075"/>
          <a:ext cx="256054" cy="249958"/>
        </a:xfrm>
        <a:prstGeom prst="rect">
          <a:avLst/>
        </a:prstGeom>
      </xdr:spPr>
    </xdr:pic>
    <xdr:clientData/>
  </xdr:twoCellAnchor>
  <xdr:twoCellAnchor editAs="oneCell">
    <xdr:from>
      <xdr:col>4</xdr:col>
      <xdr:colOff>581025</xdr:colOff>
      <xdr:row>56</xdr:row>
      <xdr:rowOff>114300</xdr:rowOff>
    </xdr:from>
    <xdr:to>
      <xdr:col>5</xdr:col>
      <xdr:colOff>75079</xdr:colOff>
      <xdr:row>58</xdr:row>
      <xdr:rowOff>49933</xdr:rowOff>
    </xdr:to>
    <xdr:pic>
      <xdr:nvPicPr>
        <xdr:cNvPr id="116" name="115 Imagen">
          <a:extLst>
            <a:ext uri="{FF2B5EF4-FFF2-40B4-BE49-F238E27FC236}">
              <a16:creationId xmlns:a16="http://schemas.microsoft.com/office/drawing/2014/main" id="{00000000-0008-0000-0400-000074000000}"/>
            </a:ext>
          </a:extLst>
        </xdr:cNvPr>
        <xdr:cNvPicPr>
          <a:picLocks noChangeAspect="1"/>
        </xdr:cNvPicPr>
      </xdr:nvPicPr>
      <xdr:blipFill>
        <a:blip xmlns:r="http://schemas.openxmlformats.org/officeDocument/2006/relationships" r:embed="rId7"/>
        <a:stretch>
          <a:fillRect/>
        </a:stretch>
      </xdr:blipFill>
      <xdr:spPr>
        <a:xfrm>
          <a:off x="3448050" y="10029825"/>
          <a:ext cx="256054" cy="249958"/>
        </a:xfrm>
        <a:prstGeom prst="rect">
          <a:avLst/>
        </a:prstGeom>
      </xdr:spPr>
    </xdr:pic>
    <xdr:clientData/>
  </xdr:twoCellAnchor>
  <xdr:twoCellAnchor editAs="oneCell">
    <xdr:from>
      <xdr:col>5</xdr:col>
      <xdr:colOff>57150</xdr:colOff>
      <xdr:row>62</xdr:row>
      <xdr:rowOff>95250</xdr:rowOff>
    </xdr:from>
    <xdr:to>
      <xdr:col>5</xdr:col>
      <xdr:colOff>313204</xdr:colOff>
      <xdr:row>64</xdr:row>
      <xdr:rowOff>30883</xdr:rowOff>
    </xdr:to>
    <xdr:pic>
      <xdr:nvPicPr>
        <xdr:cNvPr id="117" name="116 Imagen">
          <a:extLst>
            <a:ext uri="{FF2B5EF4-FFF2-40B4-BE49-F238E27FC236}">
              <a16:creationId xmlns:a16="http://schemas.microsoft.com/office/drawing/2014/main" id="{00000000-0008-0000-0400-000075000000}"/>
            </a:ext>
          </a:extLst>
        </xdr:cNvPr>
        <xdr:cNvPicPr>
          <a:picLocks noChangeAspect="1"/>
        </xdr:cNvPicPr>
      </xdr:nvPicPr>
      <xdr:blipFill>
        <a:blip xmlns:r="http://schemas.openxmlformats.org/officeDocument/2006/relationships" r:embed="rId7"/>
        <a:stretch>
          <a:fillRect/>
        </a:stretch>
      </xdr:blipFill>
      <xdr:spPr>
        <a:xfrm>
          <a:off x="3686175" y="10953750"/>
          <a:ext cx="256054" cy="249958"/>
        </a:xfrm>
        <a:prstGeom prst="rect">
          <a:avLst/>
        </a:prstGeom>
      </xdr:spPr>
    </xdr:pic>
    <xdr:clientData/>
  </xdr:twoCellAnchor>
  <xdr:twoCellAnchor editAs="oneCell">
    <xdr:from>
      <xdr:col>5</xdr:col>
      <xdr:colOff>952500</xdr:colOff>
      <xdr:row>98</xdr:row>
      <xdr:rowOff>9525</xdr:rowOff>
    </xdr:from>
    <xdr:to>
      <xdr:col>6</xdr:col>
      <xdr:colOff>113179</xdr:colOff>
      <xdr:row>99</xdr:row>
      <xdr:rowOff>59458</xdr:rowOff>
    </xdr:to>
    <xdr:pic>
      <xdr:nvPicPr>
        <xdr:cNvPr id="118" name="117 Imagen">
          <a:extLst>
            <a:ext uri="{FF2B5EF4-FFF2-40B4-BE49-F238E27FC236}">
              <a16:creationId xmlns:a16="http://schemas.microsoft.com/office/drawing/2014/main" id="{00000000-0008-0000-0400-000076000000}"/>
            </a:ext>
          </a:extLst>
        </xdr:cNvPr>
        <xdr:cNvPicPr>
          <a:picLocks noChangeAspect="1"/>
        </xdr:cNvPicPr>
      </xdr:nvPicPr>
      <xdr:blipFill>
        <a:blip xmlns:r="http://schemas.openxmlformats.org/officeDocument/2006/relationships" r:embed="rId7"/>
        <a:stretch>
          <a:fillRect/>
        </a:stretch>
      </xdr:blipFill>
      <xdr:spPr>
        <a:xfrm>
          <a:off x="4581525" y="18449925"/>
          <a:ext cx="256054" cy="249958"/>
        </a:xfrm>
        <a:prstGeom prst="rect">
          <a:avLst/>
        </a:prstGeom>
      </xdr:spPr>
    </xdr:pic>
    <xdr:clientData/>
  </xdr:twoCellAnchor>
  <xdr:twoCellAnchor editAs="oneCell">
    <xdr:from>
      <xdr:col>0</xdr:col>
      <xdr:colOff>190500</xdr:colOff>
      <xdr:row>147</xdr:row>
      <xdr:rowOff>19049</xdr:rowOff>
    </xdr:from>
    <xdr:to>
      <xdr:col>0</xdr:col>
      <xdr:colOff>579904</xdr:colOff>
      <xdr:row>149</xdr:row>
      <xdr:rowOff>9524</xdr:rowOff>
    </xdr:to>
    <xdr:pic>
      <xdr:nvPicPr>
        <xdr:cNvPr id="119" name="118 Imagen">
          <a:extLst>
            <a:ext uri="{FF2B5EF4-FFF2-40B4-BE49-F238E27FC236}">
              <a16:creationId xmlns:a16="http://schemas.microsoft.com/office/drawing/2014/main" id="{00000000-0008-0000-0400-000077000000}"/>
            </a:ext>
          </a:extLst>
        </xdr:cNvPr>
        <xdr:cNvPicPr>
          <a:picLocks noChangeAspect="1"/>
        </xdr:cNvPicPr>
      </xdr:nvPicPr>
      <xdr:blipFill>
        <a:blip xmlns:r="http://schemas.openxmlformats.org/officeDocument/2006/relationships" r:embed="rId7"/>
        <a:stretch>
          <a:fillRect/>
        </a:stretch>
      </xdr:blipFill>
      <xdr:spPr>
        <a:xfrm>
          <a:off x="190500" y="30841949"/>
          <a:ext cx="389404" cy="371475"/>
        </a:xfrm>
        <a:prstGeom prst="rect">
          <a:avLst/>
        </a:prstGeom>
      </xdr:spPr>
    </xdr:pic>
    <xdr:clientData/>
  </xdr:twoCellAnchor>
  <xdr:twoCellAnchor editAs="oneCell">
    <xdr:from>
      <xdr:col>9</xdr:col>
      <xdr:colOff>76200</xdr:colOff>
      <xdr:row>128</xdr:row>
      <xdr:rowOff>0</xdr:rowOff>
    </xdr:from>
    <xdr:to>
      <xdr:col>9</xdr:col>
      <xdr:colOff>266700</xdr:colOff>
      <xdr:row>129</xdr:row>
      <xdr:rowOff>22412</xdr:rowOff>
    </xdr:to>
    <xdr:pic>
      <xdr:nvPicPr>
        <xdr:cNvPr id="97" name="96 Imagen" descr="Resultado de imagen para icono pdf">
          <a:extLst>
            <a:ext uri="{FF2B5EF4-FFF2-40B4-BE49-F238E27FC236}">
              <a16:creationId xmlns:a16="http://schemas.microsoft.com/office/drawing/2014/main" id="{00000000-0008-0000-0400-000061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86725" y="27241500"/>
          <a:ext cx="190500" cy="212912"/>
        </a:xfrm>
        <a:prstGeom prst="rect">
          <a:avLst/>
        </a:prstGeom>
        <a:noFill/>
        <a:ln>
          <a:noFill/>
        </a:ln>
      </xdr:spPr>
    </xdr:pic>
    <xdr:clientData/>
  </xdr:twoCellAnchor>
  <xdr:twoCellAnchor editAs="oneCell">
    <xdr:from>
      <xdr:col>9</xdr:col>
      <xdr:colOff>76200</xdr:colOff>
      <xdr:row>120</xdr:row>
      <xdr:rowOff>0</xdr:rowOff>
    </xdr:from>
    <xdr:to>
      <xdr:col>9</xdr:col>
      <xdr:colOff>266700</xdr:colOff>
      <xdr:row>121</xdr:row>
      <xdr:rowOff>22412</xdr:rowOff>
    </xdr:to>
    <xdr:pic>
      <xdr:nvPicPr>
        <xdr:cNvPr id="120" name="119 Imagen" descr="Resultado de imagen para icono pdf">
          <a:extLst>
            <a:ext uri="{FF2B5EF4-FFF2-40B4-BE49-F238E27FC236}">
              <a16:creationId xmlns:a16="http://schemas.microsoft.com/office/drawing/2014/main" id="{00000000-0008-0000-0400-000078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86725" y="25717500"/>
          <a:ext cx="190500" cy="212912"/>
        </a:xfrm>
        <a:prstGeom prst="rect">
          <a:avLst/>
        </a:prstGeom>
        <a:noFill/>
        <a:ln>
          <a:noFill/>
        </a:ln>
      </xdr:spPr>
    </xdr:pic>
    <xdr:clientData/>
  </xdr:twoCellAnchor>
  <xdr:twoCellAnchor editAs="oneCell">
    <xdr:from>
      <xdr:col>9</xdr:col>
      <xdr:colOff>76200</xdr:colOff>
      <xdr:row>122</xdr:row>
      <xdr:rowOff>0</xdr:rowOff>
    </xdr:from>
    <xdr:to>
      <xdr:col>9</xdr:col>
      <xdr:colOff>266700</xdr:colOff>
      <xdr:row>123</xdr:row>
      <xdr:rowOff>22412</xdr:rowOff>
    </xdr:to>
    <xdr:pic>
      <xdr:nvPicPr>
        <xdr:cNvPr id="121" name="120 Imagen" descr="Resultado de imagen para icono pdf">
          <a:extLst>
            <a:ext uri="{FF2B5EF4-FFF2-40B4-BE49-F238E27FC236}">
              <a16:creationId xmlns:a16="http://schemas.microsoft.com/office/drawing/2014/main" id="{00000000-0008-0000-0400-000079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86725" y="26098500"/>
          <a:ext cx="190500" cy="212912"/>
        </a:xfrm>
        <a:prstGeom prst="rect">
          <a:avLst/>
        </a:prstGeom>
        <a:noFill/>
        <a:ln>
          <a:noFill/>
        </a:ln>
      </xdr:spPr>
    </xdr:pic>
    <xdr:clientData/>
  </xdr:twoCellAnchor>
  <xdr:twoCellAnchor editAs="oneCell">
    <xdr:from>
      <xdr:col>9</xdr:col>
      <xdr:colOff>96370</xdr:colOff>
      <xdr:row>52</xdr:row>
      <xdr:rowOff>107576</xdr:rowOff>
    </xdr:from>
    <xdr:to>
      <xdr:col>9</xdr:col>
      <xdr:colOff>286870</xdr:colOff>
      <xdr:row>54</xdr:row>
      <xdr:rowOff>6724</xdr:rowOff>
    </xdr:to>
    <xdr:pic>
      <xdr:nvPicPr>
        <xdr:cNvPr id="123" name="122 Imagen" descr="Resultado de imagen para icono pdf">
          <a:extLst>
            <a:ext uri="{FF2B5EF4-FFF2-40B4-BE49-F238E27FC236}">
              <a16:creationId xmlns:a16="http://schemas.microsoft.com/office/drawing/2014/main" id="{00000000-0008-0000-0400-00007B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06895" y="9394451"/>
          <a:ext cx="190500" cy="213473"/>
        </a:xfrm>
        <a:prstGeom prst="rect">
          <a:avLst/>
        </a:prstGeom>
        <a:noFill/>
        <a:ln>
          <a:noFill/>
        </a:ln>
      </xdr:spPr>
    </xdr:pic>
    <xdr:clientData/>
  </xdr:twoCellAnchor>
  <xdr:twoCellAnchor editAs="oneCell">
    <xdr:from>
      <xdr:col>9</xdr:col>
      <xdr:colOff>96370</xdr:colOff>
      <xdr:row>50</xdr:row>
      <xdr:rowOff>107576</xdr:rowOff>
    </xdr:from>
    <xdr:to>
      <xdr:col>9</xdr:col>
      <xdr:colOff>286870</xdr:colOff>
      <xdr:row>52</xdr:row>
      <xdr:rowOff>6724</xdr:rowOff>
    </xdr:to>
    <xdr:pic>
      <xdr:nvPicPr>
        <xdr:cNvPr id="124" name="123 Imagen" descr="Resultado de imagen para icono pdf">
          <a:extLst>
            <a:ext uri="{FF2B5EF4-FFF2-40B4-BE49-F238E27FC236}">
              <a16:creationId xmlns:a16="http://schemas.microsoft.com/office/drawing/2014/main" id="{00000000-0008-0000-0400-00007C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06895" y="10023101"/>
          <a:ext cx="190500" cy="213473"/>
        </a:xfrm>
        <a:prstGeom prst="rect">
          <a:avLst/>
        </a:prstGeom>
        <a:noFill/>
        <a:ln>
          <a:noFill/>
        </a:ln>
      </xdr:spPr>
    </xdr:pic>
    <xdr:clientData/>
  </xdr:twoCellAnchor>
  <xdr:twoCellAnchor editAs="oneCell">
    <xdr:from>
      <xdr:col>9</xdr:col>
      <xdr:colOff>109816</xdr:colOff>
      <xdr:row>54</xdr:row>
      <xdr:rowOff>121023</xdr:rowOff>
    </xdr:from>
    <xdr:to>
      <xdr:col>9</xdr:col>
      <xdr:colOff>300316</xdr:colOff>
      <xdr:row>56</xdr:row>
      <xdr:rowOff>20170</xdr:rowOff>
    </xdr:to>
    <xdr:pic>
      <xdr:nvPicPr>
        <xdr:cNvPr id="126" name="125 Imagen" descr="Resultado de imagen para icono pdf">
          <a:extLst>
            <a:ext uri="{FF2B5EF4-FFF2-40B4-BE49-F238E27FC236}">
              <a16:creationId xmlns:a16="http://schemas.microsoft.com/office/drawing/2014/main" id="{00000000-0008-0000-0400-00007E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20341" y="12303498"/>
          <a:ext cx="190500" cy="213472"/>
        </a:xfrm>
        <a:prstGeom prst="rect">
          <a:avLst/>
        </a:prstGeom>
        <a:noFill/>
        <a:ln>
          <a:noFill/>
        </a:ln>
      </xdr:spPr>
    </xdr:pic>
    <xdr:clientData/>
  </xdr:twoCellAnchor>
  <xdr:twoCellAnchor>
    <xdr:from>
      <xdr:col>6</xdr:col>
      <xdr:colOff>1075765</xdr:colOff>
      <xdr:row>64</xdr:row>
      <xdr:rowOff>212911</xdr:rowOff>
    </xdr:from>
    <xdr:to>
      <xdr:col>6</xdr:col>
      <xdr:colOff>1075765</xdr:colOff>
      <xdr:row>66</xdr:row>
      <xdr:rowOff>0</xdr:rowOff>
    </xdr:to>
    <xdr:cxnSp macro="">
      <xdr:nvCxnSpPr>
        <xdr:cNvPr id="127" name="126 Conector recto">
          <a:extLst>
            <a:ext uri="{FF2B5EF4-FFF2-40B4-BE49-F238E27FC236}">
              <a16:creationId xmlns:a16="http://schemas.microsoft.com/office/drawing/2014/main" id="{00000000-0008-0000-0400-00007F000000}"/>
            </a:ext>
          </a:extLst>
        </xdr:cNvPr>
        <xdr:cNvCxnSpPr/>
      </xdr:nvCxnSpPr>
      <xdr:spPr>
        <a:xfrm>
          <a:off x="5800165" y="24215911"/>
          <a:ext cx="0" cy="206189"/>
        </a:xfrm>
        <a:prstGeom prst="line">
          <a:avLst/>
        </a:prstGeom>
        <a:ln>
          <a:solidFill>
            <a:schemeClr val="accent4">
              <a:lumMod val="20000"/>
              <a:lumOff val="8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9</xdr:col>
      <xdr:colOff>85725</xdr:colOff>
      <xdr:row>124</xdr:row>
      <xdr:rowOff>0</xdr:rowOff>
    </xdr:from>
    <xdr:to>
      <xdr:col>9</xdr:col>
      <xdr:colOff>276225</xdr:colOff>
      <xdr:row>125</xdr:row>
      <xdr:rowOff>22412</xdr:rowOff>
    </xdr:to>
    <xdr:pic>
      <xdr:nvPicPr>
        <xdr:cNvPr id="98" name="97 Imagen" descr="Resultado de imagen para icono pdf">
          <a:extLst>
            <a:ext uri="{FF2B5EF4-FFF2-40B4-BE49-F238E27FC236}">
              <a16:creationId xmlns:a16="http://schemas.microsoft.com/office/drawing/2014/main" id="{00000000-0008-0000-0400-000062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96250" y="24222075"/>
          <a:ext cx="190500" cy="212912"/>
        </a:xfrm>
        <a:prstGeom prst="rect">
          <a:avLst/>
        </a:prstGeom>
        <a:noFill/>
        <a:ln>
          <a:noFill/>
        </a:ln>
      </xdr:spPr>
    </xdr:pic>
    <xdr:clientData/>
  </xdr:twoCellAnchor>
  <xdr:twoCellAnchor editAs="oneCell">
    <xdr:from>
      <xdr:col>9</xdr:col>
      <xdr:colOff>85725</xdr:colOff>
      <xdr:row>126</xdr:row>
      <xdr:rowOff>47625</xdr:rowOff>
    </xdr:from>
    <xdr:to>
      <xdr:col>9</xdr:col>
      <xdr:colOff>276225</xdr:colOff>
      <xdr:row>127</xdr:row>
      <xdr:rowOff>70037</xdr:rowOff>
    </xdr:to>
    <xdr:pic>
      <xdr:nvPicPr>
        <xdr:cNvPr id="99" name="98 Imagen" descr="Resultado de imagen para icono pdf">
          <a:extLst>
            <a:ext uri="{FF2B5EF4-FFF2-40B4-BE49-F238E27FC236}">
              <a16:creationId xmlns:a16="http://schemas.microsoft.com/office/drawing/2014/main" id="{00000000-0008-0000-0400-00006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96250" y="24460200"/>
          <a:ext cx="190500" cy="212912"/>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134471</xdr:colOff>
      <xdr:row>2</xdr:row>
      <xdr:rowOff>67235</xdr:rowOff>
    </xdr:from>
    <xdr:to>
      <xdr:col>2</xdr:col>
      <xdr:colOff>381000</xdr:colOff>
      <xdr:row>5</xdr:row>
      <xdr:rowOff>151199</xdr:rowOff>
    </xdr:to>
    <xdr:pic>
      <xdr:nvPicPr>
        <xdr:cNvPr id="5" name="4 Imagen">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1"/>
        <a:stretch>
          <a:fillRect/>
        </a:stretch>
      </xdr:blipFill>
      <xdr:spPr>
        <a:xfrm>
          <a:off x="381000" y="448235"/>
          <a:ext cx="1400735" cy="621846"/>
        </a:xfrm>
        <a:prstGeom prst="rect">
          <a:avLst/>
        </a:prstGeom>
      </xdr:spPr>
    </xdr:pic>
    <xdr:clientData/>
  </xdr:twoCellAnchor>
  <xdr:twoCellAnchor editAs="oneCell">
    <xdr:from>
      <xdr:col>6</xdr:col>
      <xdr:colOff>693962</xdr:colOff>
      <xdr:row>2</xdr:row>
      <xdr:rowOff>71558</xdr:rowOff>
    </xdr:from>
    <xdr:to>
      <xdr:col>8</xdr:col>
      <xdr:colOff>573962</xdr:colOff>
      <xdr:row>6</xdr:row>
      <xdr:rowOff>49882</xdr:rowOff>
    </xdr:to>
    <xdr:pic>
      <xdr:nvPicPr>
        <xdr:cNvPr id="3" name="2 Imagen">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44141" y="452558"/>
          <a:ext cx="1404000" cy="68589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57150</xdr:colOff>
      <xdr:row>2</xdr:row>
      <xdr:rowOff>28575</xdr:rowOff>
    </xdr:from>
    <xdr:to>
      <xdr:col>9</xdr:col>
      <xdr:colOff>639068</xdr:colOff>
      <xdr:row>5</xdr:row>
      <xdr:rowOff>57150</xdr:rowOff>
    </xdr:to>
    <xdr:pic>
      <xdr:nvPicPr>
        <xdr:cNvPr id="6" name="5 Imagen">
          <a:extLst>
            <a:ext uri="{FF2B5EF4-FFF2-40B4-BE49-F238E27FC236}">
              <a16:creationId xmlns:a16="http://schemas.microsoft.com/office/drawing/2014/main" id="{00000000-0008-0000-0800-000006000000}"/>
            </a:ext>
          </a:extLst>
        </xdr:cNvPr>
        <xdr:cNvPicPr>
          <a:picLocks noChangeAspect="1"/>
        </xdr:cNvPicPr>
      </xdr:nvPicPr>
      <xdr:blipFill>
        <a:blip xmlns:r="http://schemas.openxmlformats.org/officeDocument/2006/relationships" r:embed="rId1"/>
        <a:stretch>
          <a:fillRect/>
        </a:stretch>
      </xdr:blipFill>
      <xdr:spPr>
        <a:xfrm>
          <a:off x="5924550" y="438150"/>
          <a:ext cx="1343918" cy="609600"/>
        </a:xfrm>
        <a:prstGeom prst="rect">
          <a:avLst/>
        </a:prstGeom>
      </xdr:spPr>
    </xdr:pic>
    <xdr:clientData/>
  </xdr:twoCellAnchor>
  <xdr:twoCellAnchor editAs="oneCell">
    <xdr:from>
      <xdr:col>0</xdr:col>
      <xdr:colOff>85727</xdr:colOff>
      <xdr:row>2</xdr:row>
      <xdr:rowOff>19050</xdr:rowOff>
    </xdr:from>
    <xdr:to>
      <xdr:col>2</xdr:col>
      <xdr:colOff>313766</xdr:colOff>
      <xdr:row>5</xdr:row>
      <xdr:rowOff>57150</xdr:rowOff>
    </xdr:to>
    <xdr:pic>
      <xdr:nvPicPr>
        <xdr:cNvPr id="7" name="6 Imagen">
          <a:extLst>
            <a:ext uri="{FF2B5EF4-FFF2-40B4-BE49-F238E27FC236}">
              <a16:creationId xmlns:a16="http://schemas.microsoft.com/office/drawing/2014/main" id="{00000000-0008-0000-0800-000007000000}"/>
            </a:ext>
          </a:extLst>
        </xdr:cNvPr>
        <xdr:cNvPicPr>
          <a:picLocks noChangeAspect="1"/>
        </xdr:cNvPicPr>
      </xdr:nvPicPr>
      <xdr:blipFill>
        <a:blip xmlns:r="http://schemas.openxmlformats.org/officeDocument/2006/relationships" r:embed="rId2"/>
        <a:stretch>
          <a:fillRect/>
        </a:stretch>
      </xdr:blipFill>
      <xdr:spPr>
        <a:xfrm>
          <a:off x="85727" y="428625"/>
          <a:ext cx="1447239" cy="6191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33228</xdr:colOff>
      <xdr:row>0</xdr:row>
      <xdr:rowOff>33228</xdr:rowOff>
    </xdr:from>
    <xdr:to>
      <xdr:col>0</xdr:col>
      <xdr:colOff>1337134</xdr:colOff>
      <xdr:row>3</xdr:row>
      <xdr:rowOff>58926</xdr:rowOff>
    </xdr:to>
    <xdr:pic>
      <xdr:nvPicPr>
        <xdr:cNvPr id="6" name="5 Imagen">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1"/>
        <a:stretch>
          <a:fillRect/>
        </a:stretch>
      </xdr:blipFill>
      <xdr:spPr>
        <a:xfrm>
          <a:off x="33228" y="33228"/>
          <a:ext cx="1303906" cy="61270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33228</xdr:colOff>
      <xdr:row>0</xdr:row>
      <xdr:rowOff>33228</xdr:rowOff>
    </xdr:from>
    <xdr:to>
      <xdr:col>0</xdr:col>
      <xdr:colOff>1337134</xdr:colOff>
      <xdr:row>3</xdr:row>
      <xdr:rowOff>58926</xdr:rowOff>
    </xdr:to>
    <xdr:pic>
      <xdr:nvPicPr>
        <xdr:cNvPr id="6" name="5 Imagen">
          <a:extLst>
            <a:ext uri="{FF2B5EF4-FFF2-40B4-BE49-F238E27FC236}">
              <a16:creationId xmlns:a16="http://schemas.microsoft.com/office/drawing/2014/main" id="{00000000-0008-0000-0B00-000006000000}"/>
            </a:ext>
          </a:extLst>
        </xdr:cNvPr>
        <xdr:cNvPicPr>
          <a:picLocks noChangeAspect="1"/>
        </xdr:cNvPicPr>
      </xdr:nvPicPr>
      <xdr:blipFill>
        <a:blip xmlns:r="http://schemas.openxmlformats.org/officeDocument/2006/relationships" r:embed="rId1"/>
        <a:stretch>
          <a:fillRect/>
        </a:stretch>
      </xdr:blipFill>
      <xdr:spPr>
        <a:xfrm>
          <a:off x="33228" y="33228"/>
          <a:ext cx="1303906" cy="61270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33228</xdr:colOff>
      <xdr:row>0</xdr:row>
      <xdr:rowOff>33228</xdr:rowOff>
    </xdr:from>
    <xdr:to>
      <xdr:col>2</xdr:col>
      <xdr:colOff>960564</xdr:colOff>
      <xdr:row>3</xdr:row>
      <xdr:rowOff>58926</xdr:rowOff>
    </xdr:to>
    <xdr:pic>
      <xdr:nvPicPr>
        <xdr:cNvPr id="6" name="5 Imagen">
          <a:extLst>
            <a:ext uri="{FF2B5EF4-FFF2-40B4-BE49-F238E27FC236}">
              <a16:creationId xmlns:a16="http://schemas.microsoft.com/office/drawing/2014/main" id="{00000000-0008-0000-0C00-000006000000}"/>
            </a:ext>
          </a:extLst>
        </xdr:cNvPr>
        <xdr:cNvPicPr>
          <a:picLocks noChangeAspect="1"/>
        </xdr:cNvPicPr>
      </xdr:nvPicPr>
      <xdr:blipFill>
        <a:blip xmlns:r="http://schemas.openxmlformats.org/officeDocument/2006/relationships" r:embed="rId1"/>
        <a:stretch>
          <a:fillRect/>
        </a:stretch>
      </xdr:blipFill>
      <xdr:spPr>
        <a:xfrm>
          <a:off x="33228" y="33228"/>
          <a:ext cx="1303906" cy="61270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33228</xdr:colOff>
      <xdr:row>0</xdr:row>
      <xdr:rowOff>33228</xdr:rowOff>
    </xdr:from>
    <xdr:to>
      <xdr:col>0</xdr:col>
      <xdr:colOff>1337134</xdr:colOff>
      <xdr:row>3</xdr:row>
      <xdr:rowOff>58926</xdr:rowOff>
    </xdr:to>
    <xdr:pic>
      <xdr:nvPicPr>
        <xdr:cNvPr id="5" name="4 Imagen">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1"/>
        <a:stretch>
          <a:fillRect/>
        </a:stretch>
      </xdr:blipFill>
      <xdr:spPr>
        <a:xfrm>
          <a:off x="33228" y="33228"/>
          <a:ext cx="1303906" cy="61270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33228</xdr:colOff>
      <xdr:row>0</xdr:row>
      <xdr:rowOff>33228</xdr:rowOff>
    </xdr:from>
    <xdr:to>
      <xdr:col>1</xdr:col>
      <xdr:colOff>1171000</xdr:colOff>
      <xdr:row>2</xdr:row>
      <xdr:rowOff>180758</xdr:rowOff>
    </xdr:to>
    <xdr:pic>
      <xdr:nvPicPr>
        <xdr:cNvPr id="5" name="4 Imagen">
          <a:extLst>
            <a:ext uri="{FF2B5EF4-FFF2-40B4-BE49-F238E27FC236}">
              <a16:creationId xmlns:a16="http://schemas.microsoft.com/office/drawing/2014/main" id="{00000000-0008-0000-0E00-000005000000}"/>
            </a:ext>
          </a:extLst>
        </xdr:cNvPr>
        <xdr:cNvPicPr>
          <a:picLocks noChangeAspect="1"/>
        </xdr:cNvPicPr>
      </xdr:nvPicPr>
      <xdr:blipFill>
        <a:blip xmlns:r="http://schemas.openxmlformats.org/officeDocument/2006/relationships" r:embed="rId1"/>
        <a:stretch>
          <a:fillRect/>
        </a:stretch>
      </xdr:blipFill>
      <xdr:spPr>
        <a:xfrm>
          <a:off x="33228" y="33228"/>
          <a:ext cx="1303906" cy="61270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33228</xdr:colOff>
      <xdr:row>0</xdr:row>
      <xdr:rowOff>33228</xdr:rowOff>
    </xdr:from>
    <xdr:to>
      <xdr:col>2</xdr:col>
      <xdr:colOff>960564</xdr:colOff>
      <xdr:row>3</xdr:row>
      <xdr:rowOff>58926</xdr:rowOff>
    </xdr:to>
    <xdr:pic>
      <xdr:nvPicPr>
        <xdr:cNvPr id="5" name="4 Imagen">
          <a:extLst>
            <a:ext uri="{FF2B5EF4-FFF2-40B4-BE49-F238E27FC236}">
              <a16:creationId xmlns:a16="http://schemas.microsoft.com/office/drawing/2014/main" id="{00000000-0008-0000-0F00-000005000000}"/>
            </a:ext>
          </a:extLst>
        </xdr:cNvPr>
        <xdr:cNvPicPr>
          <a:picLocks noChangeAspect="1"/>
        </xdr:cNvPicPr>
      </xdr:nvPicPr>
      <xdr:blipFill>
        <a:blip xmlns:r="http://schemas.openxmlformats.org/officeDocument/2006/relationships" r:embed="rId1"/>
        <a:stretch>
          <a:fillRect/>
        </a:stretch>
      </xdr:blipFill>
      <xdr:spPr>
        <a:xfrm>
          <a:off x="33228" y="33228"/>
          <a:ext cx="1303906" cy="61270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33228</xdr:colOff>
      <xdr:row>0</xdr:row>
      <xdr:rowOff>33228</xdr:rowOff>
    </xdr:from>
    <xdr:to>
      <xdr:col>0</xdr:col>
      <xdr:colOff>1337134</xdr:colOff>
      <xdr:row>3</xdr:row>
      <xdr:rowOff>81077</xdr:rowOff>
    </xdr:to>
    <xdr:pic>
      <xdr:nvPicPr>
        <xdr:cNvPr id="5" name="4 Imagen">
          <a:extLst>
            <a:ext uri="{FF2B5EF4-FFF2-40B4-BE49-F238E27FC236}">
              <a16:creationId xmlns:a16="http://schemas.microsoft.com/office/drawing/2014/main" id="{00000000-0008-0000-1000-000005000000}"/>
            </a:ext>
          </a:extLst>
        </xdr:cNvPr>
        <xdr:cNvPicPr>
          <a:picLocks noChangeAspect="1"/>
        </xdr:cNvPicPr>
      </xdr:nvPicPr>
      <xdr:blipFill>
        <a:blip xmlns:r="http://schemas.openxmlformats.org/officeDocument/2006/relationships" r:embed="rId1"/>
        <a:stretch>
          <a:fillRect/>
        </a:stretch>
      </xdr:blipFill>
      <xdr:spPr>
        <a:xfrm>
          <a:off x="33228" y="33228"/>
          <a:ext cx="1303906" cy="61270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33228</xdr:colOff>
      <xdr:row>0</xdr:row>
      <xdr:rowOff>33228</xdr:rowOff>
    </xdr:from>
    <xdr:to>
      <xdr:col>0</xdr:col>
      <xdr:colOff>1337134</xdr:colOff>
      <xdr:row>3</xdr:row>
      <xdr:rowOff>58926</xdr:rowOff>
    </xdr:to>
    <xdr:pic>
      <xdr:nvPicPr>
        <xdr:cNvPr id="5" name="4 Imagen">
          <a:extLst>
            <a:ext uri="{FF2B5EF4-FFF2-40B4-BE49-F238E27FC236}">
              <a16:creationId xmlns:a16="http://schemas.microsoft.com/office/drawing/2014/main" id="{00000000-0008-0000-1100-000005000000}"/>
            </a:ext>
          </a:extLst>
        </xdr:cNvPr>
        <xdr:cNvPicPr>
          <a:picLocks noChangeAspect="1"/>
        </xdr:cNvPicPr>
      </xdr:nvPicPr>
      <xdr:blipFill>
        <a:blip xmlns:r="http://schemas.openxmlformats.org/officeDocument/2006/relationships" r:embed="rId1"/>
        <a:stretch>
          <a:fillRect/>
        </a:stretch>
      </xdr:blipFill>
      <xdr:spPr>
        <a:xfrm>
          <a:off x="33228" y="33228"/>
          <a:ext cx="1303906" cy="61270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oneCellAnchor>
    <xdr:from>
      <xdr:col>2</xdr:col>
      <xdr:colOff>2813198</xdr:colOff>
      <xdr:row>48</xdr:row>
      <xdr:rowOff>0</xdr:rowOff>
    </xdr:from>
    <xdr:ext cx="4208721" cy="952500"/>
    <xdr:sp macro="" textlink="">
      <xdr:nvSpPr>
        <xdr:cNvPr id="5" name="4 Rectángulo">
          <a:extLst>
            <a:ext uri="{FF2B5EF4-FFF2-40B4-BE49-F238E27FC236}">
              <a16:creationId xmlns:a16="http://schemas.microsoft.com/office/drawing/2014/main" id="{00000000-0008-0000-1200-000005000000}"/>
            </a:ext>
          </a:extLst>
        </xdr:cNvPr>
        <xdr:cNvSpPr/>
      </xdr:nvSpPr>
      <xdr:spPr>
        <a:xfrm>
          <a:off x="3632791" y="9480698"/>
          <a:ext cx="4208721" cy="952500"/>
        </a:xfrm>
        <a:prstGeom prst="rect">
          <a:avLst/>
        </a:prstGeom>
        <a:noFill/>
      </xdr:spPr>
      <xdr:txBody>
        <a:bodyPr wrap="square" lIns="91440" tIns="45720" rIns="91440" bIns="45720">
          <a:noAutofit/>
          <a:scene3d>
            <a:camera prst="orthographicFront"/>
            <a:lightRig rig="soft" dir="t">
              <a:rot lat="0" lon="0" rev="10800000"/>
            </a:lightRig>
          </a:scene3d>
          <a:sp3d>
            <a:bevelT w="27940" h="12700"/>
            <a:contourClr>
              <a:srgbClr val="DDDDDD"/>
            </a:contourClr>
          </a:sp3d>
        </a:bodyPr>
        <a:lstStyle/>
        <a:p>
          <a:pPr algn="ctr"/>
          <a:r>
            <a:rPr lang="es-ES" sz="5000" b="1" cap="none" spc="150">
              <a:ln w="11430"/>
              <a:solidFill>
                <a:schemeClr val="bg1">
                  <a:lumMod val="75000"/>
                </a:schemeClr>
              </a:solidFill>
              <a:effectLst>
                <a:outerShdw blurRad="25400" algn="tl" rotWithShape="0">
                  <a:srgbClr val="000000">
                    <a:alpha val="43000"/>
                  </a:srgbClr>
                </a:outerShdw>
              </a:effectLst>
              <a:latin typeface="Arial" pitchFamily="34" charset="0"/>
              <a:cs typeface="Arial" pitchFamily="34" charset="0"/>
            </a:rPr>
            <a:t>NO  APLICA</a:t>
          </a:r>
        </a:p>
      </xdr:txBody>
    </xdr:sp>
    <xdr:clientData/>
  </xdr:oneCellAnchor>
  <xdr:twoCellAnchor editAs="oneCell">
    <xdr:from>
      <xdr:col>0</xdr:col>
      <xdr:colOff>33228</xdr:colOff>
      <xdr:row>0</xdr:row>
      <xdr:rowOff>33228</xdr:rowOff>
    </xdr:from>
    <xdr:to>
      <xdr:col>2</xdr:col>
      <xdr:colOff>517541</xdr:colOff>
      <xdr:row>3</xdr:row>
      <xdr:rowOff>58926</xdr:rowOff>
    </xdr:to>
    <xdr:pic>
      <xdr:nvPicPr>
        <xdr:cNvPr id="7" name="6 Imagen">
          <a:extLst>
            <a:ext uri="{FF2B5EF4-FFF2-40B4-BE49-F238E27FC236}">
              <a16:creationId xmlns:a16="http://schemas.microsoft.com/office/drawing/2014/main" id="{00000000-0008-0000-1200-000007000000}"/>
            </a:ext>
          </a:extLst>
        </xdr:cNvPr>
        <xdr:cNvPicPr>
          <a:picLocks noChangeAspect="1"/>
        </xdr:cNvPicPr>
      </xdr:nvPicPr>
      <xdr:blipFill>
        <a:blip xmlns:r="http://schemas.openxmlformats.org/officeDocument/2006/relationships" r:embed="rId1"/>
        <a:stretch>
          <a:fillRect/>
        </a:stretch>
      </xdr:blipFill>
      <xdr:spPr>
        <a:xfrm>
          <a:off x="33228" y="33228"/>
          <a:ext cx="1303906" cy="61270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33228</xdr:colOff>
      <xdr:row>0</xdr:row>
      <xdr:rowOff>33228</xdr:rowOff>
    </xdr:from>
    <xdr:to>
      <xdr:col>1</xdr:col>
      <xdr:colOff>287965</xdr:colOff>
      <xdr:row>2</xdr:row>
      <xdr:rowOff>110756</xdr:rowOff>
    </xdr:to>
    <xdr:pic>
      <xdr:nvPicPr>
        <xdr:cNvPr id="2" name="1 Imagen">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xfrm>
          <a:off x="33228" y="33228"/>
          <a:ext cx="1302487" cy="549347"/>
        </a:xfrm>
        <a:prstGeom prst="rect">
          <a:avLst/>
        </a:prstGeom>
      </xdr:spPr>
    </xdr:pic>
    <xdr:clientData/>
  </xdr:twoCellAnchor>
  <xdr:twoCellAnchor editAs="oneCell">
    <xdr:from>
      <xdr:col>0</xdr:col>
      <xdr:colOff>33228</xdr:colOff>
      <xdr:row>0</xdr:row>
      <xdr:rowOff>33228</xdr:rowOff>
    </xdr:from>
    <xdr:to>
      <xdr:col>1</xdr:col>
      <xdr:colOff>287965</xdr:colOff>
      <xdr:row>2</xdr:row>
      <xdr:rowOff>110756</xdr:rowOff>
    </xdr:to>
    <xdr:pic>
      <xdr:nvPicPr>
        <xdr:cNvPr id="3" name="1 Imagen">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1"/>
        <a:stretch>
          <a:fillRect/>
        </a:stretch>
      </xdr:blipFill>
      <xdr:spPr>
        <a:xfrm>
          <a:off x="33228" y="33228"/>
          <a:ext cx="1302487" cy="53472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oneCellAnchor>
    <xdr:from>
      <xdr:col>3</xdr:col>
      <xdr:colOff>88604</xdr:colOff>
      <xdr:row>52</xdr:row>
      <xdr:rowOff>110755</xdr:rowOff>
    </xdr:from>
    <xdr:ext cx="4175494" cy="778386"/>
    <xdr:sp macro="" textlink="">
      <xdr:nvSpPr>
        <xdr:cNvPr id="5" name="4 Rectángulo">
          <a:extLst>
            <a:ext uri="{FF2B5EF4-FFF2-40B4-BE49-F238E27FC236}">
              <a16:creationId xmlns:a16="http://schemas.microsoft.com/office/drawing/2014/main" id="{00000000-0008-0000-1400-000005000000}"/>
            </a:ext>
          </a:extLst>
        </xdr:cNvPr>
        <xdr:cNvSpPr/>
      </xdr:nvSpPr>
      <xdr:spPr>
        <a:xfrm>
          <a:off x="3743546" y="13102412"/>
          <a:ext cx="4175494" cy="778386"/>
        </a:xfrm>
        <a:prstGeom prst="rect">
          <a:avLst/>
        </a:prstGeom>
        <a:noFill/>
      </xdr:spPr>
      <xdr:txBody>
        <a:bodyPr wrap="square" lIns="91440" tIns="45720" rIns="91440" bIns="45720">
          <a:noAutofit/>
          <a:scene3d>
            <a:camera prst="orthographicFront"/>
            <a:lightRig rig="soft" dir="t">
              <a:rot lat="0" lon="0" rev="10800000"/>
            </a:lightRig>
          </a:scene3d>
          <a:sp3d>
            <a:bevelT w="27940" h="12700"/>
            <a:contourClr>
              <a:srgbClr val="DDDDDD"/>
            </a:contourClr>
          </a:sp3d>
        </a:bodyPr>
        <a:lstStyle/>
        <a:p>
          <a:pPr algn="ctr"/>
          <a:r>
            <a:rPr lang="es-ES" sz="5000" b="1" cap="none" spc="150">
              <a:ln w="11430"/>
              <a:solidFill>
                <a:schemeClr val="bg1">
                  <a:lumMod val="75000"/>
                </a:schemeClr>
              </a:solidFill>
              <a:effectLst>
                <a:outerShdw blurRad="25400" algn="tl" rotWithShape="0">
                  <a:srgbClr val="000000">
                    <a:alpha val="43000"/>
                  </a:srgbClr>
                </a:outerShdw>
              </a:effectLst>
              <a:latin typeface="Arial" pitchFamily="34" charset="0"/>
              <a:cs typeface="Arial" pitchFamily="34" charset="0"/>
            </a:rPr>
            <a:t>NO  APLICA</a:t>
          </a:r>
        </a:p>
      </xdr:txBody>
    </xdr:sp>
    <xdr:clientData/>
  </xdr:oneCellAnchor>
  <xdr:twoCellAnchor editAs="oneCell">
    <xdr:from>
      <xdr:col>0</xdr:col>
      <xdr:colOff>33228</xdr:colOff>
      <xdr:row>0</xdr:row>
      <xdr:rowOff>33228</xdr:rowOff>
    </xdr:from>
    <xdr:to>
      <xdr:col>2</xdr:col>
      <xdr:colOff>333066</xdr:colOff>
      <xdr:row>0</xdr:row>
      <xdr:rowOff>35304</xdr:rowOff>
    </xdr:to>
    <xdr:pic>
      <xdr:nvPicPr>
        <xdr:cNvPr id="7" name="6 Imagen">
          <a:extLst>
            <a:ext uri="{FF2B5EF4-FFF2-40B4-BE49-F238E27FC236}">
              <a16:creationId xmlns:a16="http://schemas.microsoft.com/office/drawing/2014/main" id="{00000000-0008-0000-1400-000007000000}"/>
            </a:ext>
          </a:extLst>
        </xdr:cNvPr>
        <xdr:cNvPicPr>
          <a:picLocks noChangeAspect="1"/>
        </xdr:cNvPicPr>
      </xdr:nvPicPr>
      <xdr:blipFill>
        <a:blip xmlns:r="http://schemas.openxmlformats.org/officeDocument/2006/relationships" r:embed="rId1"/>
        <a:stretch>
          <a:fillRect/>
        </a:stretch>
      </xdr:blipFill>
      <xdr:spPr>
        <a:xfrm>
          <a:off x="33228" y="33228"/>
          <a:ext cx="1303906" cy="612704"/>
        </a:xfrm>
        <a:prstGeom prst="rect">
          <a:avLst/>
        </a:prstGeom>
      </xdr:spPr>
    </xdr:pic>
    <xdr:clientData/>
  </xdr:twoCellAnchor>
  <xdr:twoCellAnchor editAs="oneCell">
    <xdr:from>
      <xdr:col>0</xdr:col>
      <xdr:colOff>33228</xdr:colOff>
      <xdr:row>0</xdr:row>
      <xdr:rowOff>33228</xdr:rowOff>
    </xdr:from>
    <xdr:to>
      <xdr:col>2</xdr:col>
      <xdr:colOff>329256</xdr:colOff>
      <xdr:row>3</xdr:row>
      <xdr:rowOff>58926</xdr:rowOff>
    </xdr:to>
    <xdr:pic>
      <xdr:nvPicPr>
        <xdr:cNvPr id="4" name="3 Imagen">
          <a:extLst>
            <a:ext uri="{FF2B5EF4-FFF2-40B4-BE49-F238E27FC236}">
              <a16:creationId xmlns:a16="http://schemas.microsoft.com/office/drawing/2014/main" id="{00000000-0008-0000-1400-000004000000}"/>
            </a:ext>
          </a:extLst>
        </xdr:cNvPr>
        <xdr:cNvPicPr>
          <a:picLocks noChangeAspect="1"/>
        </xdr:cNvPicPr>
      </xdr:nvPicPr>
      <xdr:blipFill>
        <a:blip xmlns:r="http://schemas.openxmlformats.org/officeDocument/2006/relationships" r:embed="rId1"/>
        <a:stretch>
          <a:fillRect/>
        </a:stretch>
      </xdr:blipFill>
      <xdr:spPr>
        <a:xfrm>
          <a:off x="33228" y="33228"/>
          <a:ext cx="1303906" cy="612704"/>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oneCellAnchor>
    <xdr:from>
      <xdr:col>2</xdr:col>
      <xdr:colOff>852820</xdr:colOff>
      <xdr:row>24</xdr:row>
      <xdr:rowOff>33228</xdr:rowOff>
    </xdr:from>
    <xdr:ext cx="4175494" cy="778386"/>
    <xdr:sp macro="" textlink="">
      <xdr:nvSpPr>
        <xdr:cNvPr id="5" name="4 Rectángulo">
          <a:extLst>
            <a:ext uri="{FF2B5EF4-FFF2-40B4-BE49-F238E27FC236}">
              <a16:creationId xmlns:a16="http://schemas.microsoft.com/office/drawing/2014/main" id="{00000000-0008-0000-1500-000005000000}"/>
            </a:ext>
          </a:extLst>
        </xdr:cNvPr>
        <xdr:cNvSpPr/>
      </xdr:nvSpPr>
      <xdr:spPr>
        <a:xfrm>
          <a:off x="3112239" y="4995088"/>
          <a:ext cx="4175494" cy="778386"/>
        </a:xfrm>
        <a:prstGeom prst="rect">
          <a:avLst/>
        </a:prstGeom>
        <a:noFill/>
      </xdr:spPr>
      <xdr:txBody>
        <a:bodyPr wrap="square" lIns="91440" tIns="45720" rIns="91440" bIns="45720">
          <a:noAutofit/>
          <a:scene3d>
            <a:camera prst="orthographicFront"/>
            <a:lightRig rig="soft" dir="t">
              <a:rot lat="0" lon="0" rev="10800000"/>
            </a:lightRig>
          </a:scene3d>
          <a:sp3d>
            <a:bevelT w="27940" h="12700"/>
            <a:contourClr>
              <a:srgbClr val="DDDDDD"/>
            </a:contourClr>
          </a:sp3d>
        </a:bodyPr>
        <a:lstStyle/>
        <a:p>
          <a:pPr algn="ctr"/>
          <a:r>
            <a:rPr lang="es-ES" sz="5000" b="1" cap="none" spc="150">
              <a:ln w="11430"/>
              <a:solidFill>
                <a:schemeClr val="bg1">
                  <a:lumMod val="75000"/>
                </a:schemeClr>
              </a:solidFill>
              <a:effectLst>
                <a:outerShdw blurRad="25400" algn="tl" rotWithShape="0">
                  <a:srgbClr val="000000">
                    <a:alpha val="43000"/>
                  </a:srgbClr>
                </a:outerShdw>
              </a:effectLst>
              <a:latin typeface="Arial" pitchFamily="34" charset="0"/>
              <a:cs typeface="Arial" pitchFamily="34" charset="0"/>
            </a:rPr>
            <a:t>NO  APLICA</a:t>
          </a:r>
        </a:p>
      </xdr:txBody>
    </xdr:sp>
    <xdr:clientData/>
  </xdr:oneCellAnchor>
  <xdr:twoCellAnchor editAs="oneCell">
    <xdr:from>
      <xdr:col>0</xdr:col>
      <xdr:colOff>33228</xdr:colOff>
      <xdr:row>0</xdr:row>
      <xdr:rowOff>33228</xdr:rowOff>
    </xdr:from>
    <xdr:to>
      <xdr:col>1</xdr:col>
      <xdr:colOff>1160383</xdr:colOff>
      <xdr:row>3</xdr:row>
      <xdr:rowOff>65347</xdr:rowOff>
    </xdr:to>
    <xdr:pic>
      <xdr:nvPicPr>
        <xdr:cNvPr id="6" name="5 Imagen">
          <a:extLst>
            <a:ext uri="{FF2B5EF4-FFF2-40B4-BE49-F238E27FC236}">
              <a16:creationId xmlns:a16="http://schemas.microsoft.com/office/drawing/2014/main" id="{00000000-0008-0000-1500-000006000000}"/>
            </a:ext>
          </a:extLst>
        </xdr:cNvPr>
        <xdr:cNvPicPr>
          <a:picLocks noChangeAspect="1"/>
        </xdr:cNvPicPr>
      </xdr:nvPicPr>
      <xdr:blipFill>
        <a:blip xmlns:r="http://schemas.openxmlformats.org/officeDocument/2006/relationships" r:embed="rId1"/>
        <a:stretch>
          <a:fillRect/>
        </a:stretch>
      </xdr:blipFill>
      <xdr:spPr>
        <a:xfrm>
          <a:off x="33228" y="33228"/>
          <a:ext cx="1304364" cy="61912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oneCellAnchor>
    <xdr:from>
      <xdr:col>2</xdr:col>
      <xdr:colOff>886046</xdr:colOff>
      <xdr:row>27</xdr:row>
      <xdr:rowOff>188285</xdr:rowOff>
    </xdr:from>
    <xdr:ext cx="4175494" cy="778386"/>
    <xdr:sp macro="" textlink="">
      <xdr:nvSpPr>
        <xdr:cNvPr id="5" name="4 Rectángulo">
          <a:extLst>
            <a:ext uri="{FF2B5EF4-FFF2-40B4-BE49-F238E27FC236}">
              <a16:creationId xmlns:a16="http://schemas.microsoft.com/office/drawing/2014/main" id="{00000000-0008-0000-1600-000005000000}"/>
            </a:ext>
          </a:extLst>
        </xdr:cNvPr>
        <xdr:cNvSpPr/>
      </xdr:nvSpPr>
      <xdr:spPr>
        <a:xfrm>
          <a:off x="3145465" y="6047268"/>
          <a:ext cx="4175494" cy="778386"/>
        </a:xfrm>
        <a:prstGeom prst="rect">
          <a:avLst/>
        </a:prstGeom>
        <a:noFill/>
      </xdr:spPr>
      <xdr:txBody>
        <a:bodyPr wrap="square" lIns="91440" tIns="45720" rIns="91440" bIns="45720">
          <a:noAutofit/>
          <a:scene3d>
            <a:camera prst="orthographicFront"/>
            <a:lightRig rig="soft" dir="t">
              <a:rot lat="0" lon="0" rev="10800000"/>
            </a:lightRig>
          </a:scene3d>
          <a:sp3d>
            <a:bevelT w="27940" h="12700"/>
            <a:contourClr>
              <a:srgbClr val="DDDDDD"/>
            </a:contourClr>
          </a:sp3d>
        </a:bodyPr>
        <a:lstStyle/>
        <a:p>
          <a:pPr algn="ctr"/>
          <a:r>
            <a:rPr lang="es-ES" sz="5000" b="1" cap="none" spc="150">
              <a:ln w="11430"/>
              <a:solidFill>
                <a:schemeClr val="bg1">
                  <a:lumMod val="75000"/>
                </a:schemeClr>
              </a:solidFill>
              <a:effectLst>
                <a:outerShdw blurRad="25400" algn="tl" rotWithShape="0">
                  <a:srgbClr val="000000">
                    <a:alpha val="43000"/>
                  </a:srgbClr>
                </a:outerShdw>
              </a:effectLst>
              <a:latin typeface="Arial" pitchFamily="34" charset="0"/>
              <a:cs typeface="Arial" pitchFamily="34" charset="0"/>
            </a:rPr>
            <a:t>NO  APLICA</a:t>
          </a:r>
        </a:p>
      </xdr:txBody>
    </xdr:sp>
    <xdr:clientData/>
  </xdr:oneCellAnchor>
  <xdr:twoCellAnchor editAs="oneCell">
    <xdr:from>
      <xdr:col>0</xdr:col>
      <xdr:colOff>33228</xdr:colOff>
      <xdr:row>0</xdr:row>
      <xdr:rowOff>33228</xdr:rowOff>
    </xdr:from>
    <xdr:to>
      <xdr:col>1</xdr:col>
      <xdr:colOff>1160383</xdr:colOff>
      <xdr:row>3</xdr:row>
      <xdr:rowOff>65347</xdr:rowOff>
    </xdr:to>
    <xdr:pic>
      <xdr:nvPicPr>
        <xdr:cNvPr id="6" name="5 Imagen">
          <a:extLst>
            <a:ext uri="{FF2B5EF4-FFF2-40B4-BE49-F238E27FC236}">
              <a16:creationId xmlns:a16="http://schemas.microsoft.com/office/drawing/2014/main" id="{00000000-0008-0000-1600-000006000000}"/>
            </a:ext>
          </a:extLst>
        </xdr:cNvPr>
        <xdr:cNvPicPr>
          <a:picLocks noChangeAspect="1"/>
        </xdr:cNvPicPr>
      </xdr:nvPicPr>
      <xdr:blipFill>
        <a:blip xmlns:r="http://schemas.openxmlformats.org/officeDocument/2006/relationships" r:embed="rId1"/>
        <a:stretch>
          <a:fillRect/>
        </a:stretch>
      </xdr:blipFill>
      <xdr:spPr>
        <a:xfrm>
          <a:off x="33228" y="33228"/>
          <a:ext cx="1304364" cy="61912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oneCellAnchor>
    <xdr:from>
      <xdr:col>2</xdr:col>
      <xdr:colOff>742062</xdr:colOff>
      <xdr:row>37</xdr:row>
      <xdr:rowOff>0</xdr:rowOff>
    </xdr:from>
    <xdr:ext cx="4175494" cy="778386"/>
    <xdr:sp macro="" textlink="">
      <xdr:nvSpPr>
        <xdr:cNvPr id="4" name="3 Rectángulo">
          <a:extLst>
            <a:ext uri="{FF2B5EF4-FFF2-40B4-BE49-F238E27FC236}">
              <a16:creationId xmlns:a16="http://schemas.microsoft.com/office/drawing/2014/main" id="{00000000-0008-0000-1700-000004000000}"/>
            </a:ext>
          </a:extLst>
        </xdr:cNvPr>
        <xdr:cNvSpPr/>
      </xdr:nvSpPr>
      <xdr:spPr>
        <a:xfrm>
          <a:off x="3001481" y="8406366"/>
          <a:ext cx="4175494" cy="778386"/>
        </a:xfrm>
        <a:prstGeom prst="rect">
          <a:avLst/>
        </a:prstGeom>
        <a:noFill/>
      </xdr:spPr>
      <xdr:txBody>
        <a:bodyPr wrap="square" lIns="91440" tIns="45720" rIns="91440" bIns="45720">
          <a:noAutofit/>
          <a:scene3d>
            <a:camera prst="orthographicFront"/>
            <a:lightRig rig="soft" dir="t">
              <a:rot lat="0" lon="0" rev="10800000"/>
            </a:lightRig>
          </a:scene3d>
          <a:sp3d>
            <a:bevelT w="27940" h="12700"/>
            <a:contourClr>
              <a:srgbClr val="DDDDDD"/>
            </a:contourClr>
          </a:sp3d>
        </a:bodyPr>
        <a:lstStyle/>
        <a:p>
          <a:pPr algn="ctr"/>
          <a:r>
            <a:rPr lang="es-ES" sz="5000" b="1" cap="none" spc="150">
              <a:ln w="11430"/>
              <a:solidFill>
                <a:schemeClr val="bg1">
                  <a:lumMod val="75000"/>
                </a:schemeClr>
              </a:solidFill>
              <a:effectLst>
                <a:outerShdw blurRad="25400" algn="tl" rotWithShape="0">
                  <a:srgbClr val="000000">
                    <a:alpha val="43000"/>
                  </a:srgbClr>
                </a:outerShdw>
              </a:effectLst>
              <a:latin typeface="Arial" pitchFamily="34" charset="0"/>
              <a:cs typeface="Arial" pitchFamily="34" charset="0"/>
            </a:rPr>
            <a:t>NO  APLICA</a:t>
          </a:r>
        </a:p>
      </xdr:txBody>
    </xdr:sp>
    <xdr:clientData/>
  </xdr:oneCellAnchor>
  <xdr:twoCellAnchor editAs="oneCell">
    <xdr:from>
      <xdr:col>0</xdr:col>
      <xdr:colOff>33228</xdr:colOff>
      <xdr:row>0</xdr:row>
      <xdr:rowOff>33228</xdr:rowOff>
    </xdr:from>
    <xdr:to>
      <xdr:col>1</xdr:col>
      <xdr:colOff>1160383</xdr:colOff>
      <xdr:row>3</xdr:row>
      <xdr:rowOff>65347</xdr:rowOff>
    </xdr:to>
    <xdr:pic>
      <xdr:nvPicPr>
        <xdr:cNvPr id="5" name="4 Imagen">
          <a:extLst>
            <a:ext uri="{FF2B5EF4-FFF2-40B4-BE49-F238E27FC236}">
              <a16:creationId xmlns:a16="http://schemas.microsoft.com/office/drawing/2014/main" id="{00000000-0008-0000-1700-000005000000}"/>
            </a:ext>
          </a:extLst>
        </xdr:cNvPr>
        <xdr:cNvPicPr>
          <a:picLocks noChangeAspect="1"/>
        </xdr:cNvPicPr>
      </xdr:nvPicPr>
      <xdr:blipFill>
        <a:blip xmlns:r="http://schemas.openxmlformats.org/officeDocument/2006/relationships" r:embed="rId1"/>
        <a:stretch>
          <a:fillRect/>
        </a:stretch>
      </xdr:blipFill>
      <xdr:spPr>
        <a:xfrm>
          <a:off x="33228" y="33228"/>
          <a:ext cx="1304364" cy="61912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8</xdr:col>
      <xdr:colOff>57150</xdr:colOff>
      <xdr:row>2</xdr:row>
      <xdr:rowOff>28575</xdr:rowOff>
    </xdr:from>
    <xdr:to>
      <xdr:col>9</xdr:col>
      <xdr:colOff>639068</xdr:colOff>
      <xdr:row>5</xdr:row>
      <xdr:rowOff>57150</xdr:rowOff>
    </xdr:to>
    <xdr:pic>
      <xdr:nvPicPr>
        <xdr:cNvPr id="6" name="5 Imagen">
          <a:extLst>
            <a:ext uri="{FF2B5EF4-FFF2-40B4-BE49-F238E27FC236}">
              <a16:creationId xmlns:a16="http://schemas.microsoft.com/office/drawing/2014/main" id="{00000000-0008-0000-1800-000006000000}"/>
            </a:ext>
          </a:extLst>
        </xdr:cNvPr>
        <xdr:cNvPicPr>
          <a:picLocks noChangeAspect="1"/>
        </xdr:cNvPicPr>
      </xdr:nvPicPr>
      <xdr:blipFill>
        <a:blip xmlns:r="http://schemas.openxmlformats.org/officeDocument/2006/relationships" r:embed="rId1"/>
        <a:stretch>
          <a:fillRect/>
        </a:stretch>
      </xdr:blipFill>
      <xdr:spPr>
        <a:xfrm>
          <a:off x="5781675" y="419100"/>
          <a:ext cx="1343918" cy="609600"/>
        </a:xfrm>
        <a:prstGeom prst="rect">
          <a:avLst/>
        </a:prstGeom>
      </xdr:spPr>
    </xdr:pic>
    <xdr:clientData/>
  </xdr:twoCellAnchor>
  <xdr:twoCellAnchor editAs="oneCell">
    <xdr:from>
      <xdr:col>0</xdr:col>
      <xdr:colOff>85727</xdr:colOff>
      <xdr:row>2</xdr:row>
      <xdr:rowOff>19050</xdr:rowOff>
    </xdr:from>
    <xdr:to>
      <xdr:col>2</xdr:col>
      <xdr:colOff>313766</xdr:colOff>
      <xdr:row>5</xdr:row>
      <xdr:rowOff>57150</xdr:rowOff>
    </xdr:to>
    <xdr:pic>
      <xdr:nvPicPr>
        <xdr:cNvPr id="7" name="6 Imagen">
          <a:extLst>
            <a:ext uri="{FF2B5EF4-FFF2-40B4-BE49-F238E27FC236}">
              <a16:creationId xmlns:a16="http://schemas.microsoft.com/office/drawing/2014/main" id="{00000000-0008-0000-1800-000007000000}"/>
            </a:ext>
          </a:extLst>
        </xdr:cNvPr>
        <xdr:cNvPicPr>
          <a:picLocks noChangeAspect="1"/>
        </xdr:cNvPicPr>
      </xdr:nvPicPr>
      <xdr:blipFill>
        <a:blip xmlns:r="http://schemas.openxmlformats.org/officeDocument/2006/relationships" r:embed="rId2"/>
        <a:stretch>
          <a:fillRect/>
        </a:stretch>
      </xdr:blipFill>
      <xdr:spPr>
        <a:xfrm>
          <a:off x="85727" y="409575"/>
          <a:ext cx="1304364" cy="61912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33228</xdr:rowOff>
    </xdr:from>
    <xdr:to>
      <xdr:col>1</xdr:col>
      <xdr:colOff>927336</xdr:colOff>
      <xdr:row>3</xdr:row>
      <xdr:rowOff>58926</xdr:rowOff>
    </xdr:to>
    <xdr:pic>
      <xdr:nvPicPr>
        <xdr:cNvPr id="5" name="4 Imagen">
          <a:extLst>
            <a:ext uri="{FF2B5EF4-FFF2-40B4-BE49-F238E27FC236}">
              <a16:creationId xmlns:a16="http://schemas.microsoft.com/office/drawing/2014/main" id="{00000000-0008-0000-1900-000005000000}"/>
            </a:ext>
          </a:extLst>
        </xdr:cNvPr>
        <xdr:cNvPicPr>
          <a:picLocks noChangeAspect="1"/>
        </xdr:cNvPicPr>
      </xdr:nvPicPr>
      <xdr:blipFill>
        <a:blip xmlns:r="http://schemas.openxmlformats.org/officeDocument/2006/relationships" r:embed="rId1"/>
        <a:stretch>
          <a:fillRect/>
        </a:stretch>
      </xdr:blipFill>
      <xdr:spPr>
        <a:xfrm>
          <a:off x="0" y="33228"/>
          <a:ext cx="1303906" cy="612704"/>
        </a:xfrm>
        <a:prstGeom prst="rect">
          <a:avLst/>
        </a:prstGeom>
      </xdr:spPr>
    </xdr:pic>
    <xdr:clientData/>
  </xdr:twoCellAnchor>
  <xdr:twoCellAnchor editAs="oneCell">
    <xdr:from>
      <xdr:col>1</xdr:col>
      <xdr:colOff>3344825</xdr:colOff>
      <xdr:row>29</xdr:row>
      <xdr:rowOff>132908</xdr:rowOff>
    </xdr:from>
    <xdr:to>
      <xdr:col>5</xdr:col>
      <xdr:colOff>877622</xdr:colOff>
      <xdr:row>37</xdr:row>
      <xdr:rowOff>132882</xdr:rowOff>
    </xdr:to>
    <xdr:pic>
      <xdr:nvPicPr>
        <xdr:cNvPr id="2" name="1 Imagen">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2"/>
        <a:stretch>
          <a:fillRect/>
        </a:stretch>
      </xdr:blipFill>
      <xdr:spPr>
        <a:xfrm>
          <a:off x="3721395" y="5172298"/>
          <a:ext cx="4621169" cy="1329043"/>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oneCellAnchor>
    <xdr:from>
      <xdr:col>1</xdr:col>
      <xdr:colOff>753140</xdr:colOff>
      <xdr:row>28</xdr:row>
      <xdr:rowOff>66454</xdr:rowOff>
    </xdr:from>
    <xdr:ext cx="4175494" cy="778386"/>
    <xdr:sp macro="" textlink="">
      <xdr:nvSpPr>
        <xdr:cNvPr id="5" name="4 Rectángulo">
          <a:extLst>
            <a:ext uri="{FF2B5EF4-FFF2-40B4-BE49-F238E27FC236}">
              <a16:creationId xmlns:a16="http://schemas.microsoft.com/office/drawing/2014/main" id="{00000000-0008-0000-1A00-000005000000}"/>
            </a:ext>
          </a:extLst>
        </xdr:cNvPr>
        <xdr:cNvSpPr/>
      </xdr:nvSpPr>
      <xdr:spPr>
        <a:xfrm>
          <a:off x="2835349" y="5249826"/>
          <a:ext cx="4175494" cy="778386"/>
        </a:xfrm>
        <a:prstGeom prst="rect">
          <a:avLst/>
        </a:prstGeom>
        <a:noFill/>
      </xdr:spPr>
      <xdr:txBody>
        <a:bodyPr wrap="square" lIns="91440" tIns="45720" rIns="91440" bIns="45720">
          <a:noAutofit/>
          <a:scene3d>
            <a:camera prst="orthographicFront"/>
            <a:lightRig rig="soft" dir="t">
              <a:rot lat="0" lon="0" rev="10800000"/>
            </a:lightRig>
          </a:scene3d>
          <a:sp3d>
            <a:bevelT w="27940" h="12700"/>
            <a:contourClr>
              <a:srgbClr val="DDDDDD"/>
            </a:contourClr>
          </a:sp3d>
        </a:bodyPr>
        <a:lstStyle/>
        <a:p>
          <a:pPr algn="ctr"/>
          <a:r>
            <a:rPr lang="es-ES" sz="5000" b="1" cap="none" spc="150">
              <a:ln w="11430"/>
              <a:solidFill>
                <a:schemeClr val="bg1">
                  <a:lumMod val="75000"/>
                </a:schemeClr>
              </a:solidFill>
              <a:effectLst>
                <a:outerShdw blurRad="25400" algn="tl" rotWithShape="0">
                  <a:srgbClr val="000000">
                    <a:alpha val="43000"/>
                  </a:srgbClr>
                </a:outerShdw>
              </a:effectLst>
              <a:latin typeface="Arial" pitchFamily="34" charset="0"/>
              <a:cs typeface="Arial" pitchFamily="34" charset="0"/>
            </a:rPr>
            <a:t>NO  APLICA</a:t>
          </a:r>
        </a:p>
      </xdr:txBody>
    </xdr:sp>
    <xdr:clientData/>
  </xdr:oneCellAnchor>
  <xdr:twoCellAnchor editAs="oneCell">
    <xdr:from>
      <xdr:col>0</xdr:col>
      <xdr:colOff>33228</xdr:colOff>
      <xdr:row>0</xdr:row>
      <xdr:rowOff>33228</xdr:rowOff>
    </xdr:from>
    <xdr:to>
      <xdr:col>0</xdr:col>
      <xdr:colOff>1337134</xdr:colOff>
      <xdr:row>3</xdr:row>
      <xdr:rowOff>58926</xdr:rowOff>
    </xdr:to>
    <xdr:pic>
      <xdr:nvPicPr>
        <xdr:cNvPr id="7" name="6 Imagen">
          <a:extLst>
            <a:ext uri="{FF2B5EF4-FFF2-40B4-BE49-F238E27FC236}">
              <a16:creationId xmlns:a16="http://schemas.microsoft.com/office/drawing/2014/main" id="{00000000-0008-0000-1A00-000007000000}"/>
            </a:ext>
          </a:extLst>
        </xdr:cNvPr>
        <xdr:cNvPicPr>
          <a:picLocks noChangeAspect="1"/>
        </xdr:cNvPicPr>
      </xdr:nvPicPr>
      <xdr:blipFill>
        <a:blip xmlns:r="http://schemas.openxmlformats.org/officeDocument/2006/relationships" r:embed="rId1"/>
        <a:stretch>
          <a:fillRect/>
        </a:stretch>
      </xdr:blipFill>
      <xdr:spPr>
        <a:xfrm>
          <a:off x="33228" y="33228"/>
          <a:ext cx="1303906" cy="612704"/>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8</xdr:col>
      <xdr:colOff>57150</xdr:colOff>
      <xdr:row>2</xdr:row>
      <xdr:rowOff>28575</xdr:rowOff>
    </xdr:from>
    <xdr:to>
      <xdr:col>9</xdr:col>
      <xdr:colOff>639068</xdr:colOff>
      <xdr:row>5</xdr:row>
      <xdr:rowOff>57150</xdr:rowOff>
    </xdr:to>
    <xdr:pic>
      <xdr:nvPicPr>
        <xdr:cNvPr id="6" name="5 Imagen">
          <a:extLst>
            <a:ext uri="{FF2B5EF4-FFF2-40B4-BE49-F238E27FC236}">
              <a16:creationId xmlns:a16="http://schemas.microsoft.com/office/drawing/2014/main" id="{00000000-0008-0000-1B00-000006000000}"/>
            </a:ext>
          </a:extLst>
        </xdr:cNvPr>
        <xdr:cNvPicPr>
          <a:picLocks noChangeAspect="1"/>
        </xdr:cNvPicPr>
      </xdr:nvPicPr>
      <xdr:blipFill>
        <a:blip xmlns:r="http://schemas.openxmlformats.org/officeDocument/2006/relationships" r:embed="rId1"/>
        <a:stretch>
          <a:fillRect/>
        </a:stretch>
      </xdr:blipFill>
      <xdr:spPr>
        <a:xfrm>
          <a:off x="5924550" y="438150"/>
          <a:ext cx="1343918" cy="609600"/>
        </a:xfrm>
        <a:prstGeom prst="rect">
          <a:avLst/>
        </a:prstGeom>
      </xdr:spPr>
    </xdr:pic>
    <xdr:clientData/>
  </xdr:twoCellAnchor>
  <xdr:twoCellAnchor editAs="oneCell">
    <xdr:from>
      <xdr:col>0</xdr:col>
      <xdr:colOff>85727</xdr:colOff>
      <xdr:row>2</xdr:row>
      <xdr:rowOff>38100</xdr:rowOff>
    </xdr:from>
    <xdr:to>
      <xdr:col>2</xdr:col>
      <xdr:colOff>313766</xdr:colOff>
      <xdr:row>5</xdr:row>
      <xdr:rowOff>76200</xdr:rowOff>
    </xdr:to>
    <xdr:pic>
      <xdr:nvPicPr>
        <xdr:cNvPr id="7" name="6 Imagen">
          <a:extLst>
            <a:ext uri="{FF2B5EF4-FFF2-40B4-BE49-F238E27FC236}">
              <a16:creationId xmlns:a16="http://schemas.microsoft.com/office/drawing/2014/main" id="{00000000-0008-0000-1B00-000007000000}"/>
            </a:ext>
          </a:extLst>
        </xdr:cNvPr>
        <xdr:cNvPicPr>
          <a:picLocks noChangeAspect="1"/>
        </xdr:cNvPicPr>
      </xdr:nvPicPr>
      <xdr:blipFill>
        <a:blip xmlns:r="http://schemas.openxmlformats.org/officeDocument/2006/relationships" r:embed="rId2"/>
        <a:stretch>
          <a:fillRect/>
        </a:stretch>
      </xdr:blipFill>
      <xdr:spPr>
        <a:xfrm>
          <a:off x="85727" y="428625"/>
          <a:ext cx="1304364" cy="619125"/>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33228</xdr:colOff>
      <xdr:row>0</xdr:row>
      <xdr:rowOff>33228</xdr:rowOff>
    </xdr:from>
    <xdr:to>
      <xdr:col>0</xdr:col>
      <xdr:colOff>1337592</xdr:colOff>
      <xdr:row>3</xdr:row>
      <xdr:rowOff>65347</xdr:rowOff>
    </xdr:to>
    <xdr:pic>
      <xdr:nvPicPr>
        <xdr:cNvPr id="4" name="3 Imagen">
          <a:extLst>
            <a:ext uri="{FF2B5EF4-FFF2-40B4-BE49-F238E27FC236}">
              <a16:creationId xmlns:a16="http://schemas.microsoft.com/office/drawing/2014/main" id="{00000000-0008-0000-1C00-000004000000}"/>
            </a:ext>
          </a:extLst>
        </xdr:cNvPr>
        <xdr:cNvPicPr>
          <a:picLocks noChangeAspect="1"/>
        </xdr:cNvPicPr>
      </xdr:nvPicPr>
      <xdr:blipFill>
        <a:blip xmlns:r="http://schemas.openxmlformats.org/officeDocument/2006/relationships" r:embed="rId1"/>
        <a:stretch>
          <a:fillRect/>
        </a:stretch>
      </xdr:blipFill>
      <xdr:spPr>
        <a:xfrm>
          <a:off x="33228" y="33228"/>
          <a:ext cx="1304364" cy="619125"/>
        </a:xfrm>
        <a:prstGeom prst="rect">
          <a:avLst/>
        </a:prstGeom>
      </xdr:spPr>
    </xdr:pic>
    <xdr:clientData/>
  </xdr:twoCellAnchor>
  <xdr:oneCellAnchor>
    <xdr:from>
      <xdr:col>1</xdr:col>
      <xdr:colOff>265814</xdr:colOff>
      <xdr:row>51</xdr:row>
      <xdr:rowOff>77529</xdr:rowOff>
    </xdr:from>
    <xdr:ext cx="5028314" cy="332267"/>
    <xdr:sp macro="" textlink="">
      <xdr:nvSpPr>
        <xdr:cNvPr id="3" name="2 Rectángulo">
          <a:extLst>
            <a:ext uri="{FF2B5EF4-FFF2-40B4-BE49-F238E27FC236}">
              <a16:creationId xmlns:a16="http://schemas.microsoft.com/office/drawing/2014/main" id="{00000000-0008-0000-1C00-000003000000}"/>
            </a:ext>
          </a:extLst>
        </xdr:cNvPr>
        <xdr:cNvSpPr/>
      </xdr:nvSpPr>
      <xdr:spPr>
        <a:xfrm>
          <a:off x="2348023" y="10831919"/>
          <a:ext cx="5028314" cy="332267"/>
        </a:xfrm>
        <a:prstGeom prst="rect">
          <a:avLst/>
        </a:prstGeom>
        <a:noFill/>
      </xdr:spPr>
      <xdr:txBody>
        <a:bodyPr wrap="square" lIns="91440" tIns="45720" rIns="91440" bIns="45720">
          <a:noAutofit/>
          <a:scene3d>
            <a:camera prst="orthographicFront"/>
            <a:lightRig rig="soft" dir="t">
              <a:rot lat="0" lon="0" rev="10800000"/>
            </a:lightRig>
          </a:scene3d>
          <a:sp3d>
            <a:bevelT w="27940" h="12700"/>
            <a:contourClr>
              <a:srgbClr val="DDDDDD"/>
            </a:contourClr>
          </a:sp3d>
        </a:bodyPr>
        <a:lstStyle/>
        <a:p>
          <a:pPr algn="ctr"/>
          <a:r>
            <a:rPr lang="es-ES" sz="1500" b="1" cap="none" spc="150">
              <a:ln w="11430"/>
              <a:solidFill>
                <a:schemeClr val="bg1">
                  <a:lumMod val="75000"/>
                </a:schemeClr>
              </a:solidFill>
              <a:effectLst>
                <a:outerShdw blurRad="25400" algn="tl" rotWithShape="0">
                  <a:srgbClr val="000000">
                    <a:alpha val="43000"/>
                  </a:srgbClr>
                </a:outerShdw>
              </a:effectLst>
              <a:latin typeface="Arial" pitchFamily="34" charset="0"/>
              <a:cs typeface="Arial" pitchFamily="34" charset="0"/>
            </a:rPr>
            <a:t>NO  PRESENTA SALDOS A LA FECHA</a:t>
          </a:r>
        </a:p>
      </xdr:txBody>
    </xdr:sp>
    <xdr:clientData/>
  </xdr:oneCellAnchor>
</xdr:wsDr>
</file>

<file path=xl/drawings/drawing27.xml><?xml version="1.0" encoding="utf-8"?>
<xdr:wsDr xmlns:xdr="http://schemas.openxmlformats.org/drawingml/2006/spreadsheetDrawing" xmlns:a="http://schemas.openxmlformats.org/drawingml/2006/main">
  <xdr:twoCellAnchor editAs="oneCell">
    <xdr:from>
      <xdr:col>0</xdr:col>
      <xdr:colOff>33228</xdr:colOff>
      <xdr:row>0</xdr:row>
      <xdr:rowOff>33228</xdr:rowOff>
    </xdr:from>
    <xdr:to>
      <xdr:col>0</xdr:col>
      <xdr:colOff>1337592</xdr:colOff>
      <xdr:row>3</xdr:row>
      <xdr:rowOff>65347</xdr:rowOff>
    </xdr:to>
    <xdr:pic>
      <xdr:nvPicPr>
        <xdr:cNvPr id="2" name="1 Imagen">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xfrm>
          <a:off x="33228" y="33228"/>
          <a:ext cx="1304364" cy="613144"/>
        </a:xfrm>
        <a:prstGeom prst="rect">
          <a:avLst/>
        </a:prstGeom>
      </xdr:spPr>
    </xdr:pic>
    <xdr:clientData/>
  </xdr:twoCellAnchor>
  <xdr:oneCellAnchor>
    <xdr:from>
      <xdr:col>1</xdr:col>
      <xdr:colOff>265814</xdr:colOff>
      <xdr:row>51</xdr:row>
      <xdr:rowOff>77529</xdr:rowOff>
    </xdr:from>
    <xdr:ext cx="5028314" cy="332267"/>
    <xdr:sp macro="" textlink="">
      <xdr:nvSpPr>
        <xdr:cNvPr id="3" name="2 Rectángulo">
          <a:extLst>
            <a:ext uri="{FF2B5EF4-FFF2-40B4-BE49-F238E27FC236}">
              <a16:creationId xmlns:a16="http://schemas.microsoft.com/office/drawing/2014/main" id="{00000000-0008-0000-1D00-000003000000}"/>
            </a:ext>
          </a:extLst>
        </xdr:cNvPr>
        <xdr:cNvSpPr/>
      </xdr:nvSpPr>
      <xdr:spPr>
        <a:xfrm>
          <a:off x="2351789" y="10783629"/>
          <a:ext cx="5028314" cy="332267"/>
        </a:xfrm>
        <a:prstGeom prst="rect">
          <a:avLst/>
        </a:prstGeom>
        <a:noFill/>
      </xdr:spPr>
      <xdr:txBody>
        <a:bodyPr wrap="square" lIns="91440" tIns="45720" rIns="91440" bIns="45720">
          <a:noAutofit/>
          <a:scene3d>
            <a:camera prst="orthographicFront"/>
            <a:lightRig rig="soft" dir="t">
              <a:rot lat="0" lon="0" rev="10800000"/>
            </a:lightRig>
          </a:scene3d>
          <a:sp3d>
            <a:bevelT w="27940" h="12700"/>
            <a:contourClr>
              <a:srgbClr val="DDDDDD"/>
            </a:contourClr>
          </a:sp3d>
        </a:bodyPr>
        <a:lstStyle/>
        <a:p>
          <a:pPr algn="ctr"/>
          <a:r>
            <a:rPr lang="es-ES" sz="1500" b="1" cap="none" spc="150">
              <a:ln w="11430"/>
              <a:solidFill>
                <a:schemeClr val="bg1">
                  <a:lumMod val="75000"/>
                </a:schemeClr>
              </a:solidFill>
              <a:effectLst>
                <a:outerShdw blurRad="25400" algn="tl" rotWithShape="0">
                  <a:srgbClr val="000000">
                    <a:alpha val="43000"/>
                  </a:srgbClr>
                </a:outerShdw>
              </a:effectLst>
              <a:latin typeface="Arial" pitchFamily="34" charset="0"/>
              <a:cs typeface="Arial" pitchFamily="34" charset="0"/>
            </a:rPr>
            <a:t>NO  PRESENTA SALDOS A LA FECHA</a:t>
          </a:r>
        </a:p>
      </xdr:txBody>
    </xdr:sp>
    <xdr:clientData/>
  </xdr:oneCellAnchor>
</xdr:wsDr>
</file>

<file path=xl/drawings/drawing28.xml><?xml version="1.0" encoding="utf-8"?>
<xdr:wsDr xmlns:xdr="http://schemas.openxmlformats.org/drawingml/2006/spreadsheetDrawing" xmlns:a="http://schemas.openxmlformats.org/drawingml/2006/main">
  <xdr:twoCellAnchor editAs="oneCell">
    <xdr:from>
      <xdr:col>0</xdr:col>
      <xdr:colOff>33228</xdr:colOff>
      <xdr:row>0</xdr:row>
      <xdr:rowOff>33228</xdr:rowOff>
    </xdr:from>
    <xdr:to>
      <xdr:col>0</xdr:col>
      <xdr:colOff>1337592</xdr:colOff>
      <xdr:row>3</xdr:row>
      <xdr:rowOff>65347</xdr:rowOff>
    </xdr:to>
    <xdr:pic>
      <xdr:nvPicPr>
        <xdr:cNvPr id="2" name="1 Imagen">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xfrm>
          <a:off x="33228" y="33228"/>
          <a:ext cx="1304364" cy="613144"/>
        </a:xfrm>
        <a:prstGeom prst="rect">
          <a:avLst/>
        </a:prstGeom>
      </xdr:spPr>
    </xdr:pic>
    <xdr:clientData/>
  </xdr:twoCellAnchor>
  <xdr:oneCellAnchor>
    <xdr:from>
      <xdr:col>1</xdr:col>
      <xdr:colOff>265814</xdr:colOff>
      <xdr:row>51</xdr:row>
      <xdr:rowOff>77529</xdr:rowOff>
    </xdr:from>
    <xdr:ext cx="5028314" cy="332267"/>
    <xdr:sp macro="" textlink="">
      <xdr:nvSpPr>
        <xdr:cNvPr id="3" name="2 Rectángulo">
          <a:extLst>
            <a:ext uri="{FF2B5EF4-FFF2-40B4-BE49-F238E27FC236}">
              <a16:creationId xmlns:a16="http://schemas.microsoft.com/office/drawing/2014/main" id="{00000000-0008-0000-1E00-000003000000}"/>
            </a:ext>
          </a:extLst>
        </xdr:cNvPr>
        <xdr:cNvSpPr/>
      </xdr:nvSpPr>
      <xdr:spPr>
        <a:xfrm>
          <a:off x="2351789" y="10783629"/>
          <a:ext cx="5028314" cy="332267"/>
        </a:xfrm>
        <a:prstGeom prst="rect">
          <a:avLst/>
        </a:prstGeom>
        <a:noFill/>
      </xdr:spPr>
      <xdr:txBody>
        <a:bodyPr wrap="square" lIns="91440" tIns="45720" rIns="91440" bIns="45720">
          <a:noAutofit/>
          <a:scene3d>
            <a:camera prst="orthographicFront"/>
            <a:lightRig rig="soft" dir="t">
              <a:rot lat="0" lon="0" rev="10800000"/>
            </a:lightRig>
          </a:scene3d>
          <a:sp3d>
            <a:bevelT w="27940" h="12700"/>
            <a:contourClr>
              <a:srgbClr val="DDDDDD"/>
            </a:contourClr>
          </a:sp3d>
        </a:bodyPr>
        <a:lstStyle/>
        <a:p>
          <a:pPr algn="ctr"/>
          <a:r>
            <a:rPr lang="es-ES" sz="1500" b="1" cap="none" spc="150">
              <a:ln w="11430"/>
              <a:solidFill>
                <a:schemeClr val="bg1">
                  <a:lumMod val="75000"/>
                </a:schemeClr>
              </a:solidFill>
              <a:effectLst>
                <a:outerShdw blurRad="25400" algn="tl" rotWithShape="0">
                  <a:srgbClr val="000000">
                    <a:alpha val="43000"/>
                  </a:srgbClr>
                </a:outerShdw>
              </a:effectLst>
              <a:latin typeface="Arial" pitchFamily="34" charset="0"/>
              <a:cs typeface="Arial" pitchFamily="34" charset="0"/>
            </a:rPr>
            <a:t>NO  PRESENTA SALDOS A LA FECHA</a:t>
          </a:r>
        </a:p>
      </xdr:txBody>
    </xdr:sp>
    <xdr:clientData/>
  </xdr:oneCellAnchor>
</xdr:wsDr>
</file>

<file path=xl/drawings/drawing29.xml><?xml version="1.0" encoding="utf-8"?>
<xdr:wsDr xmlns:xdr="http://schemas.openxmlformats.org/drawingml/2006/spreadsheetDrawing" xmlns:a="http://schemas.openxmlformats.org/drawingml/2006/main">
  <xdr:twoCellAnchor editAs="oneCell">
    <xdr:from>
      <xdr:col>8</xdr:col>
      <xdr:colOff>57150</xdr:colOff>
      <xdr:row>2</xdr:row>
      <xdr:rowOff>28575</xdr:rowOff>
    </xdr:from>
    <xdr:to>
      <xdr:col>9</xdr:col>
      <xdr:colOff>639068</xdr:colOff>
      <xdr:row>5</xdr:row>
      <xdr:rowOff>57150</xdr:rowOff>
    </xdr:to>
    <xdr:pic>
      <xdr:nvPicPr>
        <xdr:cNvPr id="6" name="5 Imagen">
          <a:extLst>
            <a:ext uri="{FF2B5EF4-FFF2-40B4-BE49-F238E27FC236}">
              <a16:creationId xmlns:a16="http://schemas.microsoft.com/office/drawing/2014/main" id="{00000000-0008-0000-1F00-000006000000}"/>
            </a:ext>
          </a:extLst>
        </xdr:cNvPr>
        <xdr:cNvPicPr>
          <a:picLocks noChangeAspect="1"/>
        </xdr:cNvPicPr>
      </xdr:nvPicPr>
      <xdr:blipFill>
        <a:blip xmlns:r="http://schemas.openxmlformats.org/officeDocument/2006/relationships" r:embed="rId1"/>
        <a:stretch>
          <a:fillRect/>
        </a:stretch>
      </xdr:blipFill>
      <xdr:spPr>
        <a:xfrm>
          <a:off x="5781675" y="419100"/>
          <a:ext cx="1343918" cy="609600"/>
        </a:xfrm>
        <a:prstGeom prst="rect">
          <a:avLst/>
        </a:prstGeom>
      </xdr:spPr>
    </xdr:pic>
    <xdr:clientData/>
  </xdr:twoCellAnchor>
  <xdr:twoCellAnchor editAs="oneCell">
    <xdr:from>
      <xdr:col>0</xdr:col>
      <xdr:colOff>85727</xdr:colOff>
      <xdr:row>2</xdr:row>
      <xdr:rowOff>38100</xdr:rowOff>
    </xdr:from>
    <xdr:to>
      <xdr:col>2</xdr:col>
      <xdr:colOff>313766</xdr:colOff>
      <xdr:row>5</xdr:row>
      <xdr:rowOff>76200</xdr:rowOff>
    </xdr:to>
    <xdr:pic>
      <xdr:nvPicPr>
        <xdr:cNvPr id="7" name="6 Imagen">
          <a:extLst>
            <a:ext uri="{FF2B5EF4-FFF2-40B4-BE49-F238E27FC236}">
              <a16:creationId xmlns:a16="http://schemas.microsoft.com/office/drawing/2014/main" id="{00000000-0008-0000-1F00-000007000000}"/>
            </a:ext>
          </a:extLst>
        </xdr:cNvPr>
        <xdr:cNvPicPr>
          <a:picLocks noChangeAspect="1"/>
        </xdr:cNvPicPr>
      </xdr:nvPicPr>
      <xdr:blipFill>
        <a:blip xmlns:r="http://schemas.openxmlformats.org/officeDocument/2006/relationships" r:embed="rId2"/>
        <a:stretch>
          <a:fillRect/>
        </a:stretch>
      </xdr:blipFill>
      <xdr:spPr>
        <a:xfrm>
          <a:off x="85727" y="428625"/>
          <a:ext cx="1304364" cy="619125"/>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0</xdr:col>
      <xdr:colOff>1342464</xdr:colOff>
      <xdr:row>3</xdr:row>
      <xdr:rowOff>73025</xdr:rowOff>
    </xdr:to>
    <xdr:pic>
      <xdr:nvPicPr>
        <xdr:cNvPr id="4" name="3 Imagen">
          <a:extLst>
            <a:ext uri="{FF2B5EF4-FFF2-40B4-BE49-F238E27FC236}">
              <a16:creationId xmlns:a16="http://schemas.microsoft.com/office/drawing/2014/main" id="{00000000-0008-0000-2100-000004000000}"/>
            </a:ext>
          </a:extLst>
        </xdr:cNvPr>
        <xdr:cNvPicPr>
          <a:picLocks noChangeAspect="1"/>
        </xdr:cNvPicPr>
      </xdr:nvPicPr>
      <xdr:blipFill>
        <a:blip xmlns:r="http://schemas.openxmlformats.org/officeDocument/2006/relationships" r:embed="rId1"/>
        <a:stretch>
          <a:fillRect/>
        </a:stretch>
      </xdr:blipFill>
      <xdr:spPr>
        <a:xfrm>
          <a:off x="38100" y="38100"/>
          <a:ext cx="1304364" cy="619125"/>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8</xdr:col>
      <xdr:colOff>57150</xdr:colOff>
      <xdr:row>2</xdr:row>
      <xdr:rowOff>28575</xdr:rowOff>
    </xdr:from>
    <xdr:to>
      <xdr:col>9</xdr:col>
      <xdr:colOff>639068</xdr:colOff>
      <xdr:row>5</xdr:row>
      <xdr:rowOff>57150</xdr:rowOff>
    </xdr:to>
    <xdr:pic>
      <xdr:nvPicPr>
        <xdr:cNvPr id="6" name="5 Imagen">
          <a:extLst>
            <a:ext uri="{FF2B5EF4-FFF2-40B4-BE49-F238E27FC236}">
              <a16:creationId xmlns:a16="http://schemas.microsoft.com/office/drawing/2014/main" id="{00000000-0008-0000-2200-000006000000}"/>
            </a:ext>
          </a:extLst>
        </xdr:cNvPr>
        <xdr:cNvPicPr>
          <a:picLocks noChangeAspect="1"/>
        </xdr:cNvPicPr>
      </xdr:nvPicPr>
      <xdr:blipFill>
        <a:blip xmlns:r="http://schemas.openxmlformats.org/officeDocument/2006/relationships" r:embed="rId1"/>
        <a:stretch>
          <a:fillRect/>
        </a:stretch>
      </xdr:blipFill>
      <xdr:spPr>
        <a:xfrm>
          <a:off x="5781675" y="419100"/>
          <a:ext cx="1343918" cy="609600"/>
        </a:xfrm>
        <a:prstGeom prst="rect">
          <a:avLst/>
        </a:prstGeom>
      </xdr:spPr>
    </xdr:pic>
    <xdr:clientData/>
  </xdr:twoCellAnchor>
  <xdr:twoCellAnchor editAs="oneCell">
    <xdr:from>
      <xdr:col>0</xdr:col>
      <xdr:colOff>85727</xdr:colOff>
      <xdr:row>2</xdr:row>
      <xdr:rowOff>38100</xdr:rowOff>
    </xdr:from>
    <xdr:to>
      <xdr:col>2</xdr:col>
      <xdr:colOff>313766</xdr:colOff>
      <xdr:row>5</xdr:row>
      <xdr:rowOff>76200</xdr:rowOff>
    </xdr:to>
    <xdr:pic>
      <xdr:nvPicPr>
        <xdr:cNvPr id="7" name="6 Imagen">
          <a:extLst>
            <a:ext uri="{FF2B5EF4-FFF2-40B4-BE49-F238E27FC236}">
              <a16:creationId xmlns:a16="http://schemas.microsoft.com/office/drawing/2014/main" id="{00000000-0008-0000-2200-000007000000}"/>
            </a:ext>
          </a:extLst>
        </xdr:cNvPr>
        <xdr:cNvPicPr>
          <a:picLocks noChangeAspect="1"/>
        </xdr:cNvPicPr>
      </xdr:nvPicPr>
      <xdr:blipFill>
        <a:blip xmlns:r="http://schemas.openxmlformats.org/officeDocument/2006/relationships" r:embed="rId2"/>
        <a:stretch>
          <a:fillRect/>
        </a:stretch>
      </xdr:blipFill>
      <xdr:spPr>
        <a:xfrm>
          <a:off x="85727" y="428625"/>
          <a:ext cx="1304364" cy="619125"/>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32844</xdr:colOff>
      <xdr:row>0</xdr:row>
      <xdr:rowOff>32844</xdr:rowOff>
    </xdr:from>
    <xdr:to>
      <xdr:col>1</xdr:col>
      <xdr:colOff>888329</xdr:colOff>
      <xdr:row>3</xdr:row>
      <xdr:rowOff>71710</xdr:rowOff>
    </xdr:to>
    <xdr:pic>
      <xdr:nvPicPr>
        <xdr:cNvPr id="4" name="3 Imagen">
          <a:extLst>
            <a:ext uri="{FF2B5EF4-FFF2-40B4-BE49-F238E27FC236}">
              <a16:creationId xmlns:a16="http://schemas.microsoft.com/office/drawing/2014/main" id="{00000000-0008-0000-2300-000004000000}"/>
            </a:ext>
          </a:extLst>
        </xdr:cNvPr>
        <xdr:cNvPicPr>
          <a:picLocks noChangeAspect="1"/>
        </xdr:cNvPicPr>
      </xdr:nvPicPr>
      <xdr:blipFill>
        <a:blip xmlns:r="http://schemas.openxmlformats.org/officeDocument/2006/relationships" r:embed="rId1"/>
        <a:stretch>
          <a:fillRect/>
        </a:stretch>
      </xdr:blipFill>
      <xdr:spPr>
        <a:xfrm>
          <a:off x="32844" y="32844"/>
          <a:ext cx="1304364" cy="619125"/>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xdr:col>
      <xdr:colOff>416024</xdr:colOff>
      <xdr:row>102</xdr:row>
      <xdr:rowOff>0</xdr:rowOff>
    </xdr:from>
    <xdr:to>
      <xdr:col>1</xdr:col>
      <xdr:colOff>462445</xdr:colOff>
      <xdr:row>102</xdr:row>
      <xdr:rowOff>114300</xdr:rowOff>
    </xdr:to>
    <xdr:pic>
      <xdr:nvPicPr>
        <xdr:cNvPr id="3" name="2 Imagen">
          <a:extLst>
            <a:ext uri="{FF2B5EF4-FFF2-40B4-BE49-F238E27FC236}">
              <a16:creationId xmlns:a16="http://schemas.microsoft.com/office/drawing/2014/main" id="{00000000-0008-0000-2400-000003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98642" b="53846"/>
        <a:stretch/>
      </xdr:blipFill>
      <xdr:spPr bwMode="auto">
        <a:xfrm>
          <a:off x="416024" y="10163175"/>
          <a:ext cx="74996" cy="11430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8</xdr:col>
      <xdr:colOff>57150</xdr:colOff>
      <xdr:row>2</xdr:row>
      <xdr:rowOff>28575</xdr:rowOff>
    </xdr:from>
    <xdr:to>
      <xdr:col>9</xdr:col>
      <xdr:colOff>639068</xdr:colOff>
      <xdr:row>5</xdr:row>
      <xdr:rowOff>57150</xdr:rowOff>
    </xdr:to>
    <xdr:pic>
      <xdr:nvPicPr>
        <xdr:cNvPr id="5" name="4 Imagen">
          <a:extLst>
            <a:ext uri="{FF2B5EF4-FFF2-40B4-BE49-F238E27FC236}">
              <a16:creationId xmlns:a16="http://schemas.microsoft.com/office/drawing/2014/main" id="{00000000-0008-0000-2400-000005000000}"/>
            </a:ext>
          </a:extLst>
        </xdr:cNvPr>
        <xdr:cNvPicPr>
          <a:picLocks noChangeAspect="1"/>
        </xdr:cNvPicPr>
      </xdr:nvPicPr>
      <xdr:blipFill>
        <a:blip xmlns:r="http://schemas.openxmlformats.org/officeDocument/2006/relationships" r:embed="rId2"/>
        <a:stretch>
          <a:fillRect/>
        </a:stretch>
      </xdr:blipFill>
      <xdr:spPr>
        <a:xfrm>
          <a:off x="5781675" y="419100"/>
          <a:ext cx="1343918" cy="609600"/>
        </a:xfrm>
        <a:prstGeom prst="rect">
          <a:avLst/>
        </a:prstGeom>
      </xdr:spPr>
    </xdr:pic>
    <xdr:clientData/>
  </xdr:twoCellAnchor>
  <xdr:twoCellAnchor editAs="oneCell">
    <xdr:from>
      <xdr:col>0</xdr:col>
      <xdr:colOff>85727</xdr:colOff>
      <xdr:row>2</xdr:row>
      <xdr:rowOff>38100</xdr:rowOff>
    </xdr:from>
    <xdr:to>
      <xdr:col>2</xdr:col>
      <xdr:colOff>313766</xdr:colOff>
      <xdr:row>5</xdr:row>
      <xdr:rowOff>76200</xdr:rowOff>
    </xdr:to>
    <xdr:pic>
      <xdr:nvPicPr>
        <xdr:cNvPr id="8" name="7 Imagen">
          <a:extLst>
            <a:ext uri="{FF2B5EF4-FFF2-40B4-BE49-F238E27FC236}">
              <a16:creationId xmlns:a16="http://schemas.microsoft.com/office/drawing/2014/main" id="{00000000-0008-0000-2400-000008000000}"/>
            </a:ext>
          </a:extLst>
        </xdr:cNvPr>
        <xdr:cNvPicPr>
          <a:picLocks noChangeAspect="1"/>
        </xdr:cNvPicPr>
      </xdr:nvPicPr>
      <xdr:blipFill>
        <a:blip xmlns:r="http://schemas.openxmlformats.org/officeDocument/2006/relationships" r:embed="rId3"/>
        <a:stretch>
          <a:fillRect/>
        </a:stretch>
      </xdr:blipFill>
      <xdr:spPr>
        <a:xfrm>
          <a:off x="85727" y="428625"/>
          <a:ext cx="1304364" cy="619125"/>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oneCellAnchor>
    <xdr:from>
      <xdr:col>5</xdr:col>
      <xdr:colOff>247650</xdr:colOff>
      <xdr:row>32</xdr:row>
      <xdr:rowOff>114300</xdr:rowOff>
    </xdr:from>
    <xdr:ext cx="4175494" cy="778386"/>
    <xdr:sp macro="" textlink="">
      <xdr:nvSpPr>
        <xdr:cNvPr id="5" name="4 Rectángulo">
          <a:extLst>
            <a:ext uri="{FF2B5EF4-FFF2-40B4-BE49-F238E27FC236}">
              <a16:creationId xmlns:a16="http://schemas.microsoft.com/office/drawing/2014/main" id="{00000000-0008-0000-2500-000005000000}"/>
            </a:ext>
          </a:extLst>
        </xdr:cNvPr>
        <xdr:cNvSpPr/>
      </xdr:nvSpPr>
      <xdr:spPr>
        <a:xfrm>
          <a:off x="4781550" y="7286625"/>
          <a:ext cx="4175494" cy="778386"/>
        </a:xfrm>
        <a:prstGeom prst="rect">
          <a:avLst/>
        </a:prstGeom>
        <a:noFill/>
      </xdr:spPr>
      <xdr:txBody>
        <a:bodyPr wrap="square" lIns="91440" tIns="45720" rIns="91440" bIns="45720">
          <a:noAutofit/>
          <a:scene3d>
            <a:camera prst="orthographicFront"/>
            <a:lightRig rig="soft" dir="t">
              <a:rot lat="0" lon="0" rev="10800000"/>
            </a:lightRig>
          </a:scene3d>
          <a:sp3d>
            <a:bevelT w="27940" h="12700"/>
            <a:contourClr>
              <a:srgbClr val="DDDDDD"/>
            </a:contourClr>
          </a:sp3d>
        </a:bodyPr>
        <a:lstStyle/>
        <a:p>
          <a:pPr algn="ctr"/>
          <a:r>
            <a:rPr lang="es-ES" sz="5000" b="1" cap="none" spc="150">
              <a:ln w="11430"/>
              <a:solidFill>
                <a:schemeClr val="tx1">
                  <a:lumMod val="65000"/>
                  <a:lumOff val="35000"/>
                </a:schemeClr>
              </a:solidFill>
              <a:effectLst>
                <a:outerShdw blurRad="25400" algn="tl" rotWithShape="0">
                  <a:srgbClr val="000000">
                    <a:alpha val="43000"/>
                  </a:srgbClr>
                </a:outerShdw>
              </a:effectLst>
              <a:latin typeface="Arial" pitchFamily="34" charset="0"/>
              <a:cs typeface="Arial" pitchFamily="34" charset="0"/>
            </a:rPr>
            <a:t>NO  APLICA</a:t>
          </a:r>
        </a:p>
      </xdr:txBody>
    </xdr:sp>
    <xdr:clientData/>
  </xdr:oneCellAnchor>
  <xdr:twoCellAnchor editAs="oneCell">
    <xdr:from>
      <xdr:col>0</xdr:col>
      <xdr:colOff>28575</xdr:colOff>
      <xdr:row>0</xdr:row>
      <xdr:rowOff>28575</xdr:rowOff>
    </xdr:from>
    <xdr:to>
      <xdr:col>1</xdr:col>
      <xdr:colOff>1104339</xdr:colOff>
      <xdr:row>3</xdr:row>
      <xdr:rowOff>66675</xdr:rowOff>
    </xdr:to>
    <xdr:pic>
      <xdr:nvPicPr>
        <xdr:cNvPr id="6" name="5 Imagen">
          <a:extLst>
            <a:ext uri="{FF2B5EF4-FFF2-40B4-BE49-F238E27FC236}">
              <a16:creationId xmlns:a16="http://schemas.microsoft.com/office/drawing/2014/main" id="{00000000-0008-0000-2500-000006000000}"/>
            </a:ext>
          </a:extLst>
        </xdr:cNvPr>
        <xdr:cNvPicPr>
          <a:picLocks noChangeAspect="1"/>
        </xdr:cNvPicPr>
      </xdr:nvPicPr>
      <xdr:blipFill>
        <a:blip xmlns:r="http://schemas.openxmlformats.org/officeDocument/2006/relationships" r:embed="rId1"/>
        <a:stretch>
          <a:fillRect/>
        </a:stretch>
      </xdr:blipFill>
      <xdr:spPr>
        <a:xfrm>
          <a:off x="28575" y="28575"/>
          <a:ext cx="1304364" cy="619125"/>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8</xdr:col>
      <xdr:colOff>57150</xdr:colOff>
      <xdr:row>2</xdr:row>
      <xdr:rowOff>28575</xdr:rowOff>
    </xdr:from>
    <xdr:to>
      <xdr:col>9</xdr:col>
      <xdr:colOff>639068</xdr:colOff>
      <xdr:row>5</xdr:row>
      <xdr:rowOff>57150</xdr:rowOff>
    </xdr:to>
    <xdr:pic>
      <xdr:nvPicPr>
        <xdr:cNvPr id="6" name="5 Imagen">
          <a:extLst>
            <a:ext uri="{FF2B5EF4-FFF2-40B4-BE49-F238E27FC236}">
              <a16:creationId xmlns:a16="http://schemas.microsoft.com/office/drawing/2014/main" id="{00000000-0008-0000-2600-000006000000}"/>
            </a:ext>
          </a:extLst>
        </xdr:cNvPr>
        <xdr:cNvPicPr>
          <a:picLocks noChangeAspect="1"/>
        </xdr:cNvPicPr>
      </xdr:nvPicPr>
      <xdr:blipFill>
        <a:blip xmlns:r="http://schemas.openxmlformats.org/officeDocument/2006/relationships" r:embed="rId1"/>
        <a:stretch>
          <a:fillRect/>
        </a:stretch>
      </xdr:blipFill>
      <xdr:spPr>
        <a:xfrm>
          <a:off x="5781675" y="419100"/>
          <a:ext cx="1343918" cy="609600"/>
        </a:xfrm>
        <a:prstGeom prst="rect">
          <a:avLst/>
        </a:prstGeom>
      </xdr:spPr>
    </xdr:pic>
    <xdr:clientData/>
  </xdr:twoCellAnchor>
  <xdr:twoCellAnchor editAs="oneCell">
    <xdr:from>
      <xdr:col>0</xdr:col>
      <xdr:colOff>85727</xdr:colOff>
      <xdr:row>2</xdr:row>
      <xdr:rowOff>38100</xdr:rowOff>
    </xdr:from>
    <xdr:to>
      <xdr:col>2</xdr:col>
      <xdr:colOff>313766</xdr:colOff>
      <xdr:row>5</xdr:row>
      <xdr:rowOff>76200</xdr:rowOff>
    </xdr:to>
    <xdr:pic>
      <xdr:nvPicPr>
        <xdr:cNvPr id="7" name="6 Imagen">
          <a:extLst>
            <a:ext uri="{FF2B5EF4-FFF2-40B4-BE49-F238E27FC236}">
              <a16:creationId xmlns:a16="http://schemas.microsoft.com/office/drawing/2014/main" id="{00000000-0008-0000-2600-000007000000}"/>
            </a:ext>
          </a:extLst>
        </xdr:cNvPr>
        <xdr:cNvPicPr>
          <a:picLocks noChangeAspect="1"/>
        </xdr:cNvPicPr>
      </xdr:nvPicPr>
      <xdr:blipFill>
        <a:blip xmlns:r="http://schemas.openxmlformats.org/officeDocument/2006/relationships" r:embed="rId2"/>
        <a:stretch>
          <a:fillRect/>
        </a:stretch>
      </xdr:blipFill>
      <xdr:spPr>
        <a:xfrm>
          <a:off x="85727" y="428625"/>
          <a:ext cx="1304364" cy="619125"/>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33228</xdr:colOff>
      <xdr:row>0</xdr:row>
      <xdr:rowOff>33228</xdr:rowOff>
    </xdr:from>
    <xdr:to>
      <xdr:col>1</xdr:col>
      <xdr:colOff>961022</xdr:colOff>
      <xdr:row>3</xdr:row>
      <xdr:rowOff>65347</xdr:rowOff>
    </xdr:to>
    <xdr:pic>
      <xdr:nvPicPr>
        <xdr:cNvPr id="4" name="3 Imagen">
          <a:extLst>
            <a:ext uri="{FF2B5EF4-FFF2-40B4-BE49-F238E27FC236}">
              <a16:creationId xmlns:a16="http://schemas.microsoft.com/office/drawing/2014/main" id="{00000000-0008-0000-2700-000004000000}"/>
            </a:ext>
          </a:extLst>
        </xdr:cNvPr>
        <xdr:cNvPicPr>
          <a:picLocks noChangeAspect="1"/>
        </xdr:cNvPicPr>
      </xdr:nvPicPr>
      <xdr:blipFill>
        <a:blip xmlns:r="http://schemas.openxmlformats.org/officeDocument/2006/relationships" r:embed="rId1"/>
        <a:stretch>
          <a:fillRect/>
        </a:stretch>
      </xdr:blipFill>
      <xdr:spPr>
        <a:xfrm>
          <a:off x="33228" y="33228"/>
          <a:ext cx="1304364" cy="619125"/>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xdr:col>
      <xdr:colOff>310120</xdr:colOff>
      <xdr:row>48</xdr:row>
      <xdr:rowOff>33226</xdr:rowOff>
    </xdr:from>
    <xdr:to>
      <xdr:col>1</xdr:col>
      <xdr:colOff>380780</xdr:colOff>
      <xdr:row>48</xdr:row>
      <xdr:rowOff>132906</xdr:rowOff>
    </xdr:to>
    <xdr:pic>
      <xdr:nvPicPr>
        <xdr:cNvPr id="2" name="1 Imagen">
          <a:extLst>
            <a:ext uri="{FF2B5EF4-FFF2-40B4-BE49-F238E27FC236}">
              <a16:creationId xmlns:a16="http://schemas.microsoft.com/office/drawing/2014/main" id="{00000000-0008-0000-28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98642" b="53846"/>
        <a:stretch/>
      </xdr:blipFill>
      <xdr:spPr bwMode="auto">
        <a:xfrm>
          <a:off x="310120" y="14244526"/>
          <a:ext cx="137335" cy="9968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8</xdr:col>
      <xdr:colOff>57150</xdr:colOff>
      <xdr:row>2</xdr:row>
      <xdr:rowOff>28575</xdr:rowOff>
    </xdr:from>
    <xdr:to>
      <xdr:col>9</xdr:col>
      <xdr:colOff>639068</xdr:colOff>
      <xdr:row>5</xdr:row>
      <xdr:rowOff>57150</xdr:rowOff>
    </xdr:to>
    <xdr:pic>
      <xdr:nvPicPr>
        <xdr:cNvPr id="7" name="6 Imagen">
          <a:extLst>
            <a:ext uri="{FF2B5EF4-FFF2-40B4-BE49-F238E27FC236}">
              <a16:creationId xmlns:a16="http://schemas.microsoft.com/office/drawing/2014/main" id="{00000000-0008-0000-2800-000007000000}"/>
            </a:ext>
          </a:extLst>
        </xdr:cNvPr>
        <xdr:cNvPicPr>
          <a:picLocks noChangeAspect="1"/>
        </xdr:cNvPicPr>
      </xdr:nvPicPr>
      <xdr:blipFill>
        <a:blip xmlns:r="http://schemas.openxmlformats.org/officeDocument/2006/relationships" r:embed="rId2"/>
        <a:stretch>
          <a:fillRect/>
        </a:stretch>
      </xdr:blipFill>
      <xdr:spPr>
        <a:xfrm>
          <a:off x="5781675" y="419100"/>
          <a:ext cx="1343918" cy="609600"/>
        </a:xfrm>
        <a:prstGeom prst="rect">
          <a:avLst/>
        </a:prstGeom>
      </xdr:spPr>
    </xdr:pic>
    <xdr:clientData/>
  </xdr:twoCellAnchor>
  <xdr:twoCellAnchor editAs="oneCell">
    <xdr:from>
      <xdr:col>0</xdr:col>
      <xdr:colOff>85727</xdr:colOff>
      <xdr:row>2</xdr:row>
      <xdr:rowOff>38100</xdr:rowOff>
    </xdr:from>
    <xdr:to>
      <xdr:col>2</xdr:col>
      <xdr:colOff>313766</xdr:colOff>
      <xdr:row>5</xdr:row>
      <xdr:rowOff>76200</xdr:rowOff>
    </xdr:to>
    <xdr:pic>
      <xdr:nvPicPr>
        <xdr:cNvPr id="8" name="7 Imagen">
          <a:extLst>
            <a:ext uri="{FF2B5EF4-FFF2-40B4-BE49-F238E27FC236}">
              <a16:creationId xmlns:a16="http://schemas.microsoft.com/office/drawing/2014/main" id="{00000000-0008-0000-2800-000008000000}"/>
            </a:ext>
          </a:extLst>
        </xdr:cNvPr>
        <xdr:cNvPicPr>
          <a:picLocks noChangeAspect="1"/>
        </xdr:cNvPicPr>
      </xdr:nvPicPr>
      <xdr:blipFill>
        <a:blip xmlns:r="http://schemas.openxmlformats.org/officeDocument/2006/relationships" r:embed="rId3"/>
        <a:stretch>
          <a:fillRect/>
        </a:stretch>
      </xdr:blipFill>
      <xdr:spPr>
        <a:xfrm>
          <a:off x="85727" y="428625"/>
          <a:ext cx="1304364" cy="619125"/>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33228</xdr:colOff>
      <xdr:row>0</xdr:row>
      <xdr:rowOff>33228</xdr:rowOff>
    </xdr:from>
    <xdr:to>
      <xdr:col>2</xdr:col>
      <xdr:colOff>983173</xdr:colOff>
      <xdr:row>3</xdr:row>
      <xdr:rowOff>65347</xdr:rowOff>
    </xdr:to>
    <xdr:pic>
      <xdr:nvPicPr>
        <xdr:cNvPr id="4" name="3 Imagen">
          <a:extLst>
            <a:ext uri="{FF2B5EF4-FFF2-40B4-BE49-F238E27FC236}">
              <a16:creationId xmlns:a16="http://schemas.microsoft.com/office/drawing/2014/main" id="{00000000-0008-0000-2900-000004000000}"/>
            </a:ext>
          </a:extLst>
        </xdr:cNvPr>
        <xdr:cNvPicPr>
          <a:picLocks noChangeAspect="1"/>
        </xdr:cNvPicPr>
      </xdr:nvPicPr>
      <xdr:blipFill>
        <a:blip xmlns:r="http://schemas.openxmlformats.org/officeDocument/2006/relationships" r:embed="rId1"/>
        <a:stretch>
          <a:fillRect/>
        </a:stretch>
      </xdr:blipFill>
      <xdr:spPr>
        <a:xfrm>
          <a:off x="33228" y="33228"/>
          <a:ext cx="1304364" cy="619125"/>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8</xdr:col>
      <xdr:colOff>57150</xdr:colOff>
      <xdr:row>2</xdr:row>
      <xdr:rowOff>28575</xdr:rowOff>
    </xdr:from>
    <xdr:to>
      <xdr:col>9</xdr:col>
      <xdr:colOff>639068</xdr:colOff>
      <xdr:row>5</xdr:row>
      <xdr:rowOff>57150</xdr:rowOff>
    </xdr:to>
    <xdr:pic>
      <xdr:nvPicPr>
        <xdr:cNvPr id="6" name="5 Imagen">
          <a:extLst>
            <a:ext uri="{FF2B5EF4-FFF2-40B4-BE49-F238E27FC236}">
              <a16:creationId xmlns:a16="http://schemas.microsoft.com/office/drawing/2014/main" id="{00000000-0008-0000-2A00-000006000000}"/>
            </a:ext>
          </a:extLst>
        </xdr:cNvPr>
        <xdr:cNvPicPr>
          <a:picLocks noChangeAspect="1"/>
        </xdr:cNvPicPr>
      </xdr:nvPicPr>
      <xdr:blipFill>
        <a:blip xmlns:r="http://schemas.openxmlformats.org/officeDocument/2006/relationships" r:embed="rId1"/>
        <a:stretch>
          <a:fillRect/>
        </a:stretch>
      </xdr:blipFill>
      <xdr:spPr>
        <a:xfrm>
          <a:off x="5781675" y="419100"/>
          <a:ext cx="1343918" cy="609600"/>
        </a:xfrm>
        <a:prstGeom prst="rect">
          <a:avLst/>
        </a:prstGeom>
      </xdr:spPr>
    </xdr:pic>
    <xdr:clientData/>
  </xdr:twoCellAnchor>
  <xdr:twoCellAnchor editAs="oneCell">
    <xdr:from>
      <xdr:col>0</xdr:col>
      <xdr:colOff>85727</xdr:colOff>
      <xdr:row>2</xdr:row>
      <xdr:rowOff>38100</xdr:rowOff>
    </xdr:from>
    <xdr:to>
      <xdr:col>2</xdr:col>
      <xdr:colOff>313766</xdr:colOff>
      <xdr:row>5</xdr:row>
      <xdr:rowOff>76200</xdr:rowOff>
    </xdr:to>
    <xdr:pic>
      <xdr:nvPicPr>
        <xdr:cNvPr id="7" name="6 Imagen">
          <a:extLst>
            <a:ext uri="{FF2B5EF4-FFF2-40B4-BE49-F238E27FC236}">
              <a16:creationId xmlns:a16="http://schemas.microsoft.com/office/drawing/2014/main" id="{00000000-0008-0000-2A00-000007000000}"/>
            </a:ext>
          </a:extLst>
        </xdr:cNvPr>
        <xdr:cNvPicPr>
          <a:picLocks noChangeAspect="1"/>
        </xdr:cNvPicPr>
      </xdr:nvPicPr>
      <xdr:blipFill>
        <a:blip xmlns:r="http://schemas.openxmlformats.org/officeDocument/2006/relationships" r:embed="rId2"/>
        <a:stretch>
          <a:fillRect/>
        </a:stretch>
      </xdr:blipFill>
      <xdr:spPr>
        <a:xfrm>
          <a:off x="85727" y="428625"/>
          <a:ext cx="1304364" cy="619125"/>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32106</xdr:colOff>
      <xdr:row>0</xdr:row>
      <xdr:rowOff>32106</xdr:rowOff>
    </xdr:from>
    <xdr:to>
      <xdr:col>1</xdr:col>
      <xdr:colOff>886976</xdr:colOff>
      <xdr:row>3</xdr:row>
      <xdr:rowOff>73310</xdr:rowOff>
    </xdr:to>
    <xdr:pic>
      <xdr:nvPicPr>
        <xdr:cNvPr id="5" name="4 Imagen">
          <a:extLst>
            <a:ext uri="{FF2B5EF4-FFF2-40B4-BE49-F238E27FC236}">
              <a16:creationId xmlns:a16="http://schemas.microsoft.com/office/drawing/2014/main" id="{00000000-0008-0000-2C00-000005000000}"/>
            </a:ext>
          </a:extLst>
        </xdr:cNvPr>
        <xdr:cNvPicPr>
          <a:picLocks noChangeAspect="1"/>
        </xdr:cNvPicPr>
      </xdr:nvPicPr>
      <xdr:blipFill>
        <a:blip xmlns:r="http://schemas.openxmlformats.org/officeDocument/2006/relationships" r:embed="rId1"/>
        <a:stretch>
          <a:fillRect/>
        </a:stretch>
      </xdr:blipFill>
      <xdr:spPr>
        <a:xfrm>
          <a:off x="32106" y="32106"/>
          <a:ext cx="1304364" cy="619125"/>
        </a:xfrm>
        <a:prstGeom prst="rect">
          <a:avLst/>
        </a:prstGeom>
      </xdr:spPr>
    </xdr:pic>
    <xdr:clientData/>
  </xdr:twoCellAnchor>
  <xdr:twoCellAnchor editAs="oneCell">
    <xdr:from>
      <xdr:col>1</xdr:col>
      <xdr:colOff>3306994</xdr:colOff>
      <xdr:row>39</xdr:row>
      <xdr:rowOff>0</xdr:rowOff>
    </xdr:from>
    <xdr:to>
      <xdr:col>4</xdr:col>
      <xdr:colOff>415185</xdr:colOff>
      <xdr:row>47</xdr:row>
      <xdr:rowOff>44773</xdr:rowOff>
    </xdr:to>
    <xdr:pic>
      <xdr:nvPicPr>
        <xdr:cNvPr id="2" name="1 Imagen">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2"/>
        <a:stretch>
          <a:fillRect/>
        </a:stretch>
      </xdr:blipFill>
      <xdr:spPr>
        <a:xfrm>
          <a:off x="3756488" y="7855449"/>
          <a:ext cx="4621169" cy="1329043"/>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8</xdr:col>
      <xdr:colOff>57150</xdr:colOff>
      <xdr:row>2</xdr:row>
      <xdr:rowOff>28575</xdr:rowOff>
    </xdr:from>
    <xdr:to>
      <xdr:col>9</xdr:col>
      <xdr:colOff>639068</xdr:colOff>
      <xdr:row>5</xdr:row>
      <xdr:rowOff>57150</xdr:rowOff>
    </xdr:to>
    <xdr:pic>
      <xdr:nvPicPr>
        <xdr:cNvPr id="6" name="5 Imagen">
          <a:extLst>
            <a:ext uri="{FF2B5EF4-FFF2-40B4-BE49-F238E27FC236}">
              <a16:creationId xmlns:a16="http://schemas.microsoft.com/office/drawing/2014/main" id="{00000000-0008-0000-2D00-000006000000}"/>
            </a:ext>
          </a:extLst>
        </xdr:cNvPr>
        <xdr:cNvPicPr>
          <a:picLocks noChangeAspect="1"/>
        </xdr:cNvPicPr>
      </xdr:nvPicPr>
      <xdr:blipFill>
        <a:blip xmlns:r="http://schemas.openxmlformats.org/officeDocument/2006/relationships" r:embed="rId1"/>
        <a:stretch>
          <a:fillRect/>
        </a:stretch>
      </xdr:blipFill>
      <xdr:spPr>
        <a:xfrm>
          <a:off x="5781675" y="419100"/>
          <a:ext cx="1343918" cy="609600"/>
        </a:xfrm>
        <a:prstGeom prst="rect">
          <a:avLst/>
        </a:prstGeom>
      </xdr:spPr>
    </xdr:pic>
    <xdr:clientData/>
  </xdr:twoCellAnchor>
  <xdr:twoCellAnchor editAs="oneCell">
    <xdr:from>
      <xdr:col>0</xdr:col>
      <xdr:colOff>85727</xdr:colOff>
      <xdr:row>2</xdr:row>
      <xdr:rowOff>38100</xdr:rowOff>
    </xdr:from>
    <xdr:to>
      <xdr:col>2</xdr:col>
      <xdr:colOff>313766</xdr:colOff>
      <xdr:row>5</xdr:row>
      <xdr:rowOff>76200</xdr:rowOff>
    </xdr:to>
    <xdr:pic>
      <xdr:nvPicPr>
        <xdr:cNvPr id="7" name="6 Imagen">
          <a:extLst>
            <a:ext uri="{FF2B5EF4-FFF2-40B4-BE49-F238E27FC236}">
              <a16:creationId xmlns:a16="http://schemas.microsoft.com/office/drawing/2014/main" id="{00000000-0008-0000-2D00-000007000000}"/>
            </a:ext>
          </a:extLst>
        </xdr:cNvPr>
        <xdr:cNvPicPr>
          <a:picLocks noChangeAspect="1"/>
        </xdr:cNvPicPr>
      </xdr:nvPicPr>
      <xdr:blipFill>
        <a:blip xmlns:r="http://schemas.openxmlformats.org/officeDocument/2006/relationships" r:embed="rId2"/>
        <a:stretch>
          <a:fillRect/>
        </a:stretch>
      </xdr:blipFill>
      <xdr:spPr>
        <a:xfrm>
          <a:off x="85727" y="428625"/>
          <a:ext cx="1304364" cy="619125"/>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32106</xdr:colOff>
      <xdr:row>0</xdr:row>
      <xdr:rowOff>32106</xdr:rowOff>
    </xdr:from>
    <xdr:to>
      <xdr:col>1</xdr:col>
      <xdr:colOff>886976</xdr:colOff>
      <xdr:row>3</xdr:row>
      <xdr:rowOff>73310</xdr:rowOff>
    </xdr:to>
    <xdr:pic>
      <xdr:nvPicPr>
        <xdr:cNvPr id="5" name="4 Imagen">
          <a:extLst>
            <a:ext uri="{FF2B5EF4-FFF2-40B4-BE49-F238E27FC236}">
              <a16:creationId xmlns:a16="http://schemas.microsoft.com/office/drawing/2014/main" id="{00000000-0008-0000-2E00-000005000000}"/>
            </a:ext>
          </a:extLst>
        </xdr:cNvPr>
        <xdr:cNvPicPr>
          <a:picLocks noChangeAspect="1"/>
        </xdr:cNvPicPr>
      </xdr:nvPicPr>
      <xdr:blipFill>
        <a:blip xmlns:r="http://schemas.openxmlformats.org/officeDocument/2006/relationships" r:embed="rId1"/>
        <a:stretch>
          <a:fillRect/>
        </a:stretch>
      </xdr:blipFill>
      <xdr:spPr>
        <a:xfrm>
          <a:off x="32106" y="32106"/>
          <a:ext cx="1304364" cy="619125"/>
        </a:xfrm>
        <a:prstGeom prst="rect">
          <a:avLst/>
        </a:prstGeom>
      </xdr:spPr>
    </xdr:pic>
    <xdr:clientData/>
  </xdr:twoCellAnchor>
  <xdr:twoCellAnchor editAs="oneCell">
    <xdr:from>
      <xdr:col>2</xdr:col>
      <xdr:colOff>117726</xdr:colOff>
      <xdr:row>23</xdr:row>
      <xdr:rowOff>267557</xdr:rowOff>
    </xdr:from>
    <xdr:to>
      <xdr:col>5</xdr:col>
      <xdr:colOff>693445</xdr:colOff>
      <xdr:row>31</xdr:row>
      <xdr:rowOff>141095</xdr:rowOff>
    </xdr:to>
    <xdr:pic>
      <xdr:nvPicPr>
        <xdr:cNvPr id="2" name="1 Imagen">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2"/>
        <a:stretch>
          <a:fillRect/>
        </a:stretch>
      </xdr:blipFill>
      <xdr:spPr>
        <a:xfrm>
          <a:off x="3949130" y="4644776"/>
          <a:ext cx="4621169" cy="1329043"/>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8</xdr:col>
      <xdr:colOff>57150</xdr:colOff>
      <xdr:row>2</xdr:row>
      <xdr:rowOff>28575</xdr:rowOff>
    </xdr:from>
    <xdr:to>
      <xdr:col>9</xdr:col>
      <xdr:colOff>639068</xdr:colOff>
      <xdr:row>5</xdr:row>
      <xdr:rowOff>57150</xdr:rowOff>
    </xdr:to>
    <xdr:pic>
      <xdr:nvPicPr>
        <xdr:cNvPr id="6" name="5 Imagen">
          <a:extLst>
            <a:ext uri="{FF2B5EF4-FFF2-40B4-BE49-F238E27FC236}">
              <a16:creationId xmlns:a16="http://schemas.microsoft.com/office/drawing/2014/main" id="{00000000-0008-0000-2F00-000006000000}"/>
            </a:ext>
          </a:extLst>
        </xdr:cNvPr>
        <xdr:cNvPicPr>
          <a:picLocks noChangeAspect="1"/>
        </xdr:cNvPicPr>
      </xdr:nvPicPr>
      <xdr:blipFill>
        <a:blip xmlns:r="http://schemas.openxmlformats.org/officeDocument/2006/relationships" r:embed="rId1"/>
        <a:stretch>
          <a:fillRect/>
        </a:stretch>
      </xdr:blipFill>
      <xdr:spPr>
        <a:xfrm>
          <a:off x="5781675" y="419100"/>
          <a:ext cx="1343918" cy="609600"/>
        </a:xfrm>
        <a:prstGeom prst="rect">
          <a:avLst/>
        </a:prstGeom>
      </xdr:spPr>
    </xdr:pic>
    <xdr:clientData/>
  </xdr:twoCellAnchor>
  <xdr:twoCellAnchor editAs="oneCell">
    <xdr:from>
      <xdr:col>0</xdr:col>
      <xdr:colOff>85727</xdr:colOff>
      <xdr:row>2</xdr:row>
      <xdr:rowOff>38100</xdr:rowOff>
    </xdr:from>
    <xdr:to>
      <xdr:col>2</xdr:col>
      <xdr:colOff>313766</xdr:colOff>
      <xdr:row>5</xdr:row>
      <xdr:rowOff>76200</xdr:rowOff>
    </xdr:to>
    <xdr:pic>
      <xdr:nvPicPr>
        <xdr:cNvPr id="7" name="6 Imagen">
          <a:extLst>
            <a:ext uri="{FF2B5EF4-FFF2-40B4-BE49-F238E27FC236}">
              <a16:creationId xmlns:a16="http://schemas.microsoft.com/office/drawing/2014/main" id="{00000000-0008-0000-2F00-000007000000}"/>
            </a:ext>
          </a:extLst>
        </xdr:cNvPr>
        <xdr:cNvPicPr>
          <a:picLocks noChangeAspect="1"/>
        </xdr:cNvPicPr>
      </xdr:nvPicPr>
      <xdr:blipFill>
        <a:blip xmlns:r="http://schemas.openxmlformats.org/officeDocument/2006/relationships" r:embed="rId2"/>
        <a:stretch>
          <a:fillRect/>
        </a:stretch>
      </xdr:blipFill>
      <xdr:spPr>
        <a:xfrm>
          <a:off x="85727" y="428625"/>
          <a:ext cx="1304364" cy="619125"/>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32106</xdr:colOff>
      <xdr:row>0</xdr:row>
      <xdr:rowOff>32106</xdr:rowOff>
    </xdr:from>
    <xdr:to>
      <xdr:col>1</xdr:col>
      <xdr:colOff>886976</xdr:colOff>
      <xdr:row>3</xdr:row>
      <xdr:rowOff>73310</xdr:rowOff>
    </xdr:to>
    <xdr:pic>
      <xdr:nvPicPr>
        <xdr:cNvPr id="5" name="4 Imagen">
          <a:extLst>
            <a:ext uri="{FF2B5EF4-FFF2-40B4-BE49-F238E27FC236}">
              <a16:creationId xmlns:a16="http://schemas.microsoft.com/office/drawing/2014/main" id="{00000000-0008-0000-3000-000005000000}"/>
            </a:ext>
          </a:extLst>
        </xdr:cNvPr>
        <xdr:cNvPicPr>
          <a:picLocks noChangeAspect="1"/>
        </xdr:cNvPicPr>
      </xdr:nvPicPr>
      <xdr:blipFill>
        <a:blip xmlns:r="http://schemas.openxmlformats.org/officeDocument/2006/relationships" r:embed="rId1"/>
        <a:stretch>
          <a:fillRect/>
        </a:stretch>
      </xdr:blipFill>
      <xdr:spPr>
        <a:xfrm>
          <a:off x="32106" y="32106"/>
          <a:ext cx="1304364" cy="619125"/>
        </a:xfrm>
        <a:prstGeom prst="rect">
          <a:avLst/>
        </a:prstGeom>
      </xdr:spPr>
    </xdr:pic>
    <xdr:clientData/>
  </xdr:twoCellAnchor>
  <xdr:twoCellAnchor editAs="oneCell">
    <xdr:from>
      <xdr:col>2</xdr:col>
      <xdr:colOff>224117</xdr:colOff>
      <xdr:row>30</xdr:row>
      <xdr:rowOff>257735</xdr:rowOff>
    </xdr:from>
    <xdr:to>
      <xdr:col>5</xdr:col>
      <xdr:colOff>441375</xdr:colOff>
      <xdr:row>38</xdr:row>
      <xdr:rowOff>152425</xdr:rowOff>
    </xdr:to>
    <xdr:pic>
      <xdr:nvPicPr>
        <xdr:cNvPr id="2" name="1 Imagen">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2"/>
        <a:stretch>
          <a:fillRect/>
        </a:stretch>
      </xdr:blipFill>
      <xdr:spPr>
        <a:xfrm>
          <a:off x="4448735" y="5782235"/>
          <a:ext cx="4621169" cy="1329043"/>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8</xdr:col>
      <xdr:colOff>57150</xdr:colOff>
      <xdr:row>2</xdr:row>
      <xdr:rowOff>28575</xdr:rowOff>
    </xdr:from>
    <xdr:to>
      <xdr:col>9</xdr:col>
      <xdr:colOff>639068</xdr:colOff>
      <xdr:row>5</xdr:row>
      <xdr:rowOff>57150</xdr:rowOff>
    </xdr:to>
    <xdr:pic>
      <xdr:nvPicPr>
        <xdr:cNvPr id="6" name="5 Imagen">
          <a:extLst>
            <a:ext uri="{FF2B5EF4-FFF2-40B4-BE49-F238E27FC236}">
              <a16:creationId xmlns:a16="http://schemas.microsoft.com/office/drawing/2014/main" id="{00000000-0008-0000-3100-000006000000}"/>
            </a:ext>
          </a:extLst>
        </xdr:cNvPr>
        <xdr:cNvPicPr>
          <a:picLocks noChangeAspect="1"/>
        </xdr:cNvPicPr>
      </xdr:nvPicPr>
      <xdr:blipFill>
        <a:blip xmlns:r="http://schemas.openxmlformats.org/officeDocument/2006/relationships" r:embed="rId1"/>
        <a:stretch>
          <a:fillRect/>
        </a:stretch>
      </xdr:blipFill>
      <xdr:spPr>
        <a:xfrm>
          <a:off x="5781675" y="419100"/>
          <a:ext cx="1343918" cy="609600"/>
        </a:xfrm>
        <a:prstGeom prst="rect">
          <a:avLst/>
        </a:prstGeom>
      </xdr:spPr>
    </xdr:pic>
    <xdr:clientData/>
  </xdr:twoCellAnchor>
  <xdr:twoCellAnchor editAs="oneCell">
    <xdr:from>
      <xdr:col>0</xdr:col>
      <xdr:colOff>85727</xdr:colOff>
      <xdr:row>2</xdr:row>
      <xdr:rowOff>38100</xdr:rowOff>
    </xdr:from>
    <xdr:to>
      <xdr:col>2</xdr:col>
      <xdr:colOff>313766</xdr:colOff>
      <xdr:row>5</xdr:row>
      <xdr:rowOff>76200</xdr:rowOff>
    </xdr:to>
    <xdr:pic>
      <xdr:nvPicPr>
        <xdr:cNvPr id="7" name="6 Imagen">
          <a:extLst>
            <a:ext uri="{FF2B5EF4-FFF2-40B4-BE49-F238E27FC236}">
              <a16:creationId xmlns:a16="http://schemas.microsoft.com/office/drawing/2014/main" id="{00000000-0008-0000-3100-000007000000}"/>
            </a:ext>
          </a:extLst>
        </xdr:cNvPr>
        <xdr:cNvPicPr>
          <a:picLocks noChangeAspect="1"/>
        </xdr:cNvPicPr>
      </xdr:nvPicPr>
      <xdr:blipFill>
        <a:blip xmlns:r="http://schemas.openxmlformats.org/officeDocument/2006/relationships" r:embed="rId2"/>
        <a:stretch>
          <a:fillRect/>
        </a:stretch>
      </xdr:blipFill>
      <xdr:spPr>
        <a:xfrm>
          <a:off x="85727" y="428625"/>
          <a:ext cx="1304364" cy="619125"/>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927794</xdr:colOff>
      <xdr:row>3</xdr:row>
      <xdr:rowOff>32119</xdr:rowOff>
    </xdr:to>
    <xdr:pic>
      <xdr:nvPicPr>
        <xdr:cNvPr id="2" name="1 Imagen">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xfrm>
          <a:off x="0" y="0"/>
          <a:ext cx="1308794" cy="613144"/>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927794</xdr:colOff>
      <xdr:row>3</xdr:row>
      <xdr:rowOff>32119</xdr:rowOff>
    </xdr:to>
    <xdr:pic>
      <xdr:nvPicPr>
        <xdr:cNvPr id="2" name="1 Imagen">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xfrm>
          <a:off x="0" y="0"/>
          <a:ext cx="1308794" cy="613144"/>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1</xdr:col>
      <xdr:colOff>41413</xdr:colOff>
      <xdr:row>0</xdr:row>
      <xdr:rowOff>0</xdr:rowOff>
    </xdr:from>
    <xdr:to>
      <xdr:col>1</xdr:col>
      <xdr:colOff>1151424</xdr:colOff>
      <xdr:row>3</xdr:row>
      <xdr:rowOff>32119</xdr:rowOff>
    </xdr:to>
    <xdr:pic>
      <xdr:nvPicPr>
        <xdr:cNvPr id="2" name="1 Imagen">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xfrm>
          <a:off x="222388" y="0"/>
          <a:ext cx="1110011" cy="613144"/>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930717</xdr:colOff>
      <xdr:row>3</xdr:row>
      <xdr:rowOff>32119</xdr:rowOff>
    </xdr:to>
    <xdr:pic>
      <xdr:nvPicPr>
        <xdr:cNvPr id="2" name="1 Imagen">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xfrm>
          <a:off x="0" y="0"/>
          <a:ext cx="1111692" cy="613144"/>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0</xdr:col>
      <xdr:colOff>33618</xdr:colOff>
      <xdr:row>0</xdr:row>
      <xdr:rowOff>33618</xdr:rowOff>
    </xdr:from>
    <xdr:to>
      <xdr:col>1</xdr:col>
      <xdr:colOff>609142</xdr:colOff>
      <xdr:row>3</xdr:row>
      <xdr:rowOff>74822</xdr:rowOff>
    </xdr:to>
    <xdr:pic>
      <xdr:nvPicPr>
        <xdr:cNvPr id="4" name="3 Imagen">
          <a:extLst>
            <a:ext uri="{FF2B5EF4-FFF2-40B4-BE49-F238E27FC236}">
              <a16:creationId xmlns:a16="http://schemas.microsoft.com/office/drawing/2014/main" id="{00000000-0008-0000-3700-000004000000}"/>
            </a:ext>
          </a:extLst>
        </xdr:cNvPr>
        <xdr:cNvPicPr>
          <a:picLocks noChangeAspect="1"/>
        </xdr:cNvPicPr>
      </xdr:nvPicPr>
      <xdr:blipFill>
        <a:blip xmlns:r="http://schemas.openxmlformats.org/officeDocument/2006/relationships" r:embed="rId1"/>
        <a:stretch>
          <a:fillRect/>
        </a:stretch>
      </xdr:blipFill>
      <xdr:spPr>
        <a:xfrm>
          <a:off x="33618" y="33618"/>
          <a:ext cx="1303906" cy="612704"/>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0</xdr:col>
      <xdr:colOff>33228</xdr:colOff>
      <xdr:row>0</xdr:row>
      <xdr:rowOff>33228</xdr:rowOff>
    </xdr:from>
    <xdr:to>
      <xdr:col>1</xdr:col>
      <xdr:colOff>550768</xdr:colOff>
      <xdr:row>3</xdr:row>
      <xdr:rowOff>58926</xdr:rowOff>
    </xdr:to>
    <xdr:pic>
      <xdr:nvPicPr>
        <xdr:cNvPr id="4" name="3 Imagen">
          <a:extLst>
            <a:ext uri="{FF2B5EF4-FFF2-40B4-BE49-F238E27FC236}">
              <a16:creationId xmlns:a16="http://schemas.microsoft.com/office/drawing/2014/main" id="{00000000-0008-0000-3800-000004000000}"/>
            </a:ext>
          </a:extLst>
        </xdr:cNvPr>
        <xdr:cNvPicPr>
          <a:picLocks noChangeAspect="1"/>
        </xdr:cNvPicPr>
      </xdr:nvPicPr>
      <xdr:blipFill>
        <a:blip xmlns:r="http://schemas.openxmlformats.org/officeDocument/2006/relationships" r:embed="rId1"/>
        <a:stretch>
          <a:fillRect/>
        </a:stretch>
      </xdr:blipFill>
      <xdr:spPr>
        <a:xfrm>
          <a:off x="33228" y="33228"/>
          <a:ext cx="1303906" cy="612704"/>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0</xdr:col>
      <xdr:colOff>33228</xdr:colOff>
      <xdr:row>0</xdr:row>
      <xdr:rowOff>33228</xdr:rowOff>
    </xdr:from>
    <xdr:to>
      <xdr:col>1</xdr:col>
      <xdr:colOff>550768</xdr:colOff>
      <xdr:row>3</xdr:row>
      <xdr:rowOff>58926</xdr:rowOff>
    </xdr:to>
    <xdr:pic>
      <xdr:nvPicPr>
        <xdr:cNvPr id="4" name="3 Imagen">
          <a:extLst>
            <a:ext uri="{FF2B5EF4-FFF2-40B4-BE49-F238E27FC236}">
              <a16:creationId xmlns:a16="http://schemas.microsoft.com/office/drawing/2014/main" id="{00000000-0008-0000-3900-000004000000}"/>
            </a:ext>
          </a:extLst>
        </xdr:cNvPr>
        <xdr:cNvPicPr>
          <a:picLocks noChangeAspect="1"/>
        </xdr:cNvPicPr>
      </xdr:nvPicPr>
      <xdr:blipFill>
        <a:blip xmlns:r="http://schemas.openxmlformats.org/officeDocument/2006/relationships" r:embed="rId1"/>
        <a:stretch>
          <a:fillRect/>
        </a:stretch>
      </xdr:blipFill>
      <xdr:spPr>
        <a:xfrm>
          <a:off x="33228" y="33228"/>
          <a:ext cx="1303906" cy="612704"/>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0</xdr:col>
      <xdr:colOff>33228</xdr:colOff>
      <xdr:row>0</xdr:row>
      <xdr:rowOff>33228</xdr:rowOff>
    </xdr:from>
    <xdr:to>
      <xdr:col>2</xdr:col>
      <xdr:colOff>63442</xdr:colOff>
      <xdr:row>3</xdr:row>
      <xdr:rowOff>58926</xdr:rowOff>
    </xdr:to>
    <xdr:pic>
      <xdr:nvPicPr>
        <xdr:cNvPr id="4" name="3 Imagen">
          <a:extLst>
            <a:ext uri="{FF2B5EF4-FFF2-40B4-BE49-F238E27FC236}">
              <a16:creationId xmlns:a16="http://schemas.microsoft.com/office/drawing/2014/main" id="{00000000-0008-0000-3A00-000004000000}"/>
            </a:ext>
          </a:extLst>
        </xdr:cNvPr>
        <xdr:cNvPicPr>
          <a:picLocks noChangeAspect="1"/>
        </xdr:cNvPicPr>
      </xdr:nvPicPr>
      <xdr:blipFill>
        <a:blip xmlns:r="http://schemas.openxmlformats.org/officeDocument/2006/relationships" r:embed="rId1"/>
        <a:stretch>
          <a:fillRect/>
        </a:stretch>
      </xdr:blipFill>
      <xdr:spPr>
        <a:xfrm>
          <a:off x="33228" y="33228"/>
          <a:ext cx="1303906" cy="61270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sus%20X507L\Desktop\Formatos%20Cuenta%20P&#250;blica%20Financiera\segundo%20trimestre\Formatos%20Financieros%20Cta.Publica.2021%20segundo%20trimest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CIÓN"/>
      <sheetName val="MARCO JURÍDICO"/>
      <sheetName val="CONTENIDO"/>
      <sheetName val="INSTRUCCIONES GRALES."/>
      <sheetName val="LINEAMIENTOS"/>
      <sheetName val="PORTADA"/>
      <sheetName val="INF. FINANCIERA"/>
      <sheetName val="BALANZA ACUMULADA"/>
      <sheetName val="Instructivo Balanza Acumulada"/>
      <sheetName val="FORMATOS CONAC"/>
      <sheetName val="1.ESF (Rubros)"/>
      <sheetName val="2.ESF (Cuentas)"/>
      <sheetName val="3.EA"/>
      <sheetName val="4.EVHP-P"/>
      <sheetName val="5.ECSF"/>
      <sheetName val="6.EFE"/>
      <sheetName val="CUADRO PARA FLUJO EFE"/>
      <sheetName val="7.EAA"/>
      <sheetName val="8.DEUDA Y OTROS PASIVOS"/>
      <sheetName val="9.PASIVOS CONTINGENTES"/>
      <sheetName val="11.EDO. ANALÍTICO INGRESOS"/>
      <sheetName val="12.ENDEUDAMIENTO NETO"/>
      <sheetName val="13.INTERESES DE LA DEUDA"/>
      <sheetName val="14.POSTURA FISCAL"/>
      <sheetName val="Instructivo Postura Fiscal"/>
      <sheetName val="15.Esquemas Bursátiles"/>
      <sheetName val="16.REL. CTAS.BANCARIAS"/>
      <sheetName val="Instructivo Ctas. Bancarias"/>
      <sheetName val="17.REL.PATRIM.(MUEBLES)"/>
      <sheetName val="18.REL.PATRIM.(INMUEBLES)"/>
      <sheetName val="19.REL.PATRIM.(INTANGIBLES)"/>
      <sheetName val="Instructivo Rel. Patrim."/>
      <sheetName val="FORMATOS LDF"/>
      <sheetName val="1.ESF DETALLADO-LDF1"/>
      <sheetName val="Instructivo LDF - 1"/>
      <sheetName val="2.INFORME DE DEUDA-LDF2"/>
      <sheetName val="Instructivo LDF - 2"/>
      <sheetName val="3.INFORME DE OBLIGACIONES-LDF3"/>
      <sheetName val="Instructivo LDF - 3"/>
      <sheetName val="4.BALANCE PRESUPUESTARIO-LDF4"/>
      <sheetName val="Instructivo LDF - 4"/>
      <sheetName val="5.INGRESOS DETALLADO-LDF5"/>
      <sheetName val="Instructivo LDF - 5"/>
      <sheetName val="ANEXO LDF"/>
      <sheetName val="1. DEUDA Artículo 25"/>
      <sheetName val="Instructivo Art.25"/>
      <sheetName val="2. OBLIGACIONES Artículo 31"/>
      <sheetName val="Instructivo Art. 31"/>
      <sheetName val="3. CUMPLIMIENTO Artículo 40"/>
      <sheetName val="Instructivo Art. 40"/>
      <sheetName val="FORMATOS COMPLEMENTARIOS"/>
      <sheetName val="1.ACTIVO LD y ETIQ."/>
      <sheetName val="2.PASIVO LD y ETIQ."/>
      <sheetName val="3. ACTIVOS POR FTE.FINANC."/>
      <sheetName val="4. PASIVOS POR FTE.FINANC."/>
      <sheetName val="5.HOJA DE TRABAJO"/>
      <sheetName val="6.ANÁLISIS ADQUISICIONES"/>
      <sheetName val="7.ANÁLISIS ANTIGUEDAD SALDOS"/>
      <sheetName val="8.INTEG.INGRESOS,GTOS.BEN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2">
          <cell r="A2" t="str">
            <v>SECRETARIA EJECUTIVA DEL SISTEMA ANTICORRUPCION DEL ESTADO DE CHIAPAS</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B09A5B"/>
  </sheetPr>
  <dimension ref="A1:J91"/>
  <sheetViews>
    <sheetView workbookViewId="0">
      <selection sqref="A1:K1"/>
    </sheetView>
  </sheetViews>
  <sheetFormatPr baseColWidth="10" defaultRowHeight="12.75"/>
  <cols>
    <col min="1" max="1" width="3.85546875" style="2" customWidth="1"/>
    <col min="2" max="2" width="11.5703125" style="2" customWidth="1"/>
    <col min="3" max="3" width="12.5703125" style="2" customWidth="1"/>
    <col min="4" max="16384" width="11.42578125" style="2"/>
  </cols>
  <sheetData>
    <row r="1" spans="1:10">
      <c r="A1" s="854" t="s">
        <v>460</v>
      </c>
      <c r="B1" s="854"/>
      <c r="C1" s="854"/>
      <c r="D1" s="855"/>
      <c r="E1" s="855"/>
      <c r="F1" s="855"/>
      <c r="G1" s="855"/>
      <c r="H1" s="856" t="s">
        <v>461</v>
      </c>
      <c r="I1" s="856"/>
      <c r="J1" s="856"/>
    </row>
    <row r="2" spans="1:10" ht="19.5" customHeight="1">
      <c r="A2" s="857" t="s">
        <v>1580</v>
      </c>
      <c r="B2" s="857"/>
      <c r="C2" s="857"/>
      <c r="D2" s="857"/>
      <c r="E2" s="857"/>
      <c r="F2" s="857"/>
      <c r="G2" s="857"/>
      <c r="H2" s="857"/>
      <c r="I2" s="857"/>
      <c r="J2" s="857"/>
    </row>
    <row r="3" spans="1:10" ht="15.75">
      <c r="A3" s="858" t="s">
        <v>1443</v>
      </c>
      <c r="B3" s="858"/>
      <c r="C3" s="858"/>
      <c r="D3" s="858"/>
      <c r="E3" s="858"/>
      <c r="F3" s="858"/>
      <c r="G3" s="858"/>
      <c r="H3" s="858"/>
      <c r="I3" s="858"/>
      <c r="J3" s="858"/>
    </row>
    <row r="4" spans="1:10" ht="15">
      <c r="A4" s="859" t="s">
        <v>1444</v>
      </c>
      <c r="B4" s="859"/>
      <c r="C4" s="859"/>
      <c r="D4" s="859"/>
      <c r="E4" s="859"/>
      <c r="F4" s="859"/>
      <c r="G4" s="859"/>
      <c r="H4" s="859"/>
      <c r="I4" s="859"/>
      <c r="J4" s="859"/>
    </row>
    <row r="5" spans="1:10" ht="15">
      <c r="A5" s="859" t="s">
        <v>1445</v>
      </c>
      <c r="B5" s="859"/>
      <c r="C5" s="859"/>
      <c r="D5" s="859"/>
      <c r="E5" s="859"/>
      <c r="F5" s="859"/>
      <c r="G5" s="859"/>
      <c r="H5" s="859"/>
      <c r="I5" s="859"/>
      <c r="J5" s="859"/>
    </row>
    <row r="6" spans="1:10" ht="15">
      <c r="A6" s="859" t="s">
        <v>1446</v>
      </c>
      <c r="B6" s="859"/>
      <c r="C6" s="859"/>
      <c r="D6" s="859"/>
      <c r="E6" s="859"/>
      <c r="F6" s="859"/>
      <c r="G6" s="859"/>
      <c r="H6" s="859"/>
      <c r="I6" s="859"/>
      <c r="J6" s="859"/>
    </row>
    <row r="7" spans="1:10" ht="5.25" customHeight="1" thickBot="1"/>
    <row r="8" spans="1:10">
      <c r="A8" s="863"/>
      <c r="B8" s="864"/>
      <c r="C8" s="864"/>
      <c r="D8" s="864"/>
      <c r="E8" s="864"/>
      <c r="F8" s="864"/>
      <c r="G8" s="864"/>
      <c r="H8" s="864"/>
      <c r="I8" s="864"/>
      <c r="J8" s="865"/>
    </row>
    <row r="9" spans="1:10">
      <c r="A9" s="866" t="s">
        <v>996</v>
      </c>
      <c r="B9" s="867"/>
      <c r="C9" s="867"/>
      <c r="D9" s="867"/>
      <c r="E9" s="867"/>
      <c r="F9" s="867"/>
      <c r="G9" s="867"/>
      <c r="H9" s="867"/>
      <c r="I9" s="867"/>
      <c r="J9" s="868"/>
    </row>
    <row r="10" spans="1:10">
      <c r="A10" s="866"/>
      <c r="B10" s="867"/>
      <c r="C10" s="867"/>
      <c r="D10" s="867"/>
      <c r="E10" s="867"/>
      <c r="F10" s="867"/>
      <c r="G10" s="867"/>
      <c r="H10" s="867"/>
      <c r="I10" s="867"/>
      <c r="J10" s="868"/>
    </row>
    <row r="11" spans="1:10">
      <c r="A11" s="14"/>
      <c r="B11" s="4"/>
      <c r="C11" s="4"/>
      <c r="D11" s="4"/>
      <c r="E11" s="4"/>
      <c r="F11" s="4"/>
      <c r="G11" s="4"/>
      <c r="H11" s="4"/>
      <c r="I11" s="4"/>
      <c r="J11" s="10"/>
    </row>
    <row r="12" spans="1:10" ht="24.95" customHeight="1">
      <c r="A12" s="860" t="s">
        <v>1591</v>
      </c>
      <c r="B12" s="861"/>
      <c r="C12" s="861"/>
      <c r="D12" s="861"/>
      <c r="E12" s="861"/>
      <c r="F12" s="861"/>
      <c r="G12" s="861"/>
      <c r="H12" s="861"/>
      <c r="I12" s="861"/>
      <c r="J12" s="862"/>
    </row>
    <row r="13" spans="1:10" ht="24.95" customHeight="1">
      <c r="A13" s="860"/>
      <c r="B13" s="861"/>
      <c r="C13" s="861"/>
      <c r="D13" s="861"/>
      <c r="E13" s="861"/>
      <c r="F13" s="861"/>
      <c r="G13" s="861"/>
      <c r="H13" s="861"/>
      <c r="I13" s="861"/>
      <c r="J13" s="862"/>
    </row>
    <row r="14" spans="1:10" ht="24.95" customHeight="1">
      <c r="A14" s="860"/>
      <c r="B14" s="861"/>
      <c r="C14" s="861"/>
      <c r="D14" s="861"/>
      <c r="E14" s="861"/>
      <c r="F14" s="861"/>
      <c r="G14" s="861"/>
      <c r="H14" s="861"/>
      <c r="I14" s="861"/>
      <c r="J14" s="862"/>
    </row>
    <row r="15" spans="1:10" ht="24.95" customHeight="1">
      <c r="A15" s="860"/>
      <c r="B15" s="861"/>
      <c r="C15" s="861"/>
      <c r="D15" s="861"/>
      <c r="E15" s="861"/>
      <c r="F15" s="861"/>
      <c r="G15" s="861"/>
      <c r="H15" s="861"/>
      <c r="I15" s="861"/>
      <c r="J15" s="862"/>
    </row>
    <row r="16" spans="1:10" ht="24.95" customHeight="1">
      <c r="A16" s="860"/>
      <c r="B16" s="861"/>
      <c r="C16" s="861"/>
      <c r="D16" s="861"/>
      <c r="E16" s="861"/>
      <c r="F16" s="861"/>
      <c r="G16" s="861"/>
      <c r="H16" s="861"/>
      <c r="I16" s="861"/>
      <c r="J16" s="862"/>
    </row>
    <row r="17" spans="1:10" ht="20.100000000000001" customHeight="1">
      <c r="A17" s="14"/>
      <c r="B17" s="4"/>
      <c r="C17" s="4"/>
      <c r="D17" s="4"/>
      <c r="E17" s="4"/>
      <c r="F17" s="4"/>
      <c r="G17" s="4"/>
      <c r="H17" s="4"/>
      <c r="I17" s="4"/>
      <c r="J17" s="10"/>
    </row>
    <row r="18" spans="1:10" ht="20.100000000000001" customHeight="1">
      <c r="A18" s="866"/>
      <c r="B18" s="867"/>
      <c r="C18" s="867"/>
      <c r="D18" s="867"/>
      <c r="E18" s="867"/>
      <c r="F18" s="867"/>
      <c r="G18" s="867"/>
      <c r="H18" s="867"/>
      <c r="I18" s="867"/>
      <c r="J18" s="868"/>
    </row>
    <row r="19" spans="1:10" ht="20.100000000000001" customHeight="1">
      <c r="A19" s="860" t="s">
        <v>1126</v>
      </c>
      <c r="B19" s="861"/>
      <c r="C19" s="861"/>
      <c r="D19" s="861"/>
      <c r="E19" s="861"/>
      <c r="F19" s="861"/>
      <c r="G19" s="861"/>
      <c r="H19" s="861"/>
      <c r="I19" s="861"/>
      <c r="J19" s="862"/>
    </row>
    <row r="20" spans="1:10" ht="24.95" customHeight="1">
      <c r="A20" s="860"/>
      <c r="B20" s="861"/>
      <c r="C20" s="861"/>
      <c r="D20" s="861"/>
      <c r="E20" s="861"/>
      <c r="F20" s="861"/>
      <c r="G20" s="861"/>
      <c r="H20" s="861"/>
      <c r="I20" s="861"/>
      <c r="J20" s="862"/>
    </row>
    <row r="21" spans="1:10" ht="24.95" customHeight="1">
      <c r="A21" s="860"/>
      <c r="B21" s="861"/>
      <c r="C21" s="861"/>
      <c r="D21" s="861"/>
      <c r="E21" s="861"/>
      <c r="F21" s="861"/>
      <c r="G21" s="861"/>
      <c r="H21" s="861"/>
      <c r="I21" s="861"/>
      <c r="J21" s="862"/>
    </row>
    <row r="22" spans="1:10" ht="24.95" customHeight="1">
      <c r="A22" s="860"/>
      <c r="B22" s="861"/>
      <c r="C22" s="861"/>
      <c r="D22" s="861"/>
      <c r="E22" s="861"/>
      <c r="F22" s="861"/>
      <c r="G22" s="861"/>
      <c r="H22" s="861"/>
      <c r="I22" s="861"/>
      <c r="J22" s="862"/>
    </row>
    <row r="23" spans="1:10" ht="4.5" customHeight="1" thickBot="1">
      <c r="A23" s="16"/>
      <c r="B23" s="12"/>
      <c r="C23" s="12"/>
      <c r="D23" s="12"/>
      <c r="E23" s="12"/>
      <c r="F23" s="12"/>
      <c r="G23" s="12"/>
      <c r="H23" s="12"/>
      <c r="I23" s="12"/>
      <c r="J23" s="13"/>
    </row>
    <row r="52" spans="1:2">
      <c r="B52" s="2" t="s">
        <v>1464</v>
      </c>
    </row>
    <row r="63" spans="1:2">
      <c r="A63" s="504" t="s">
        <v>1375</v>
      </c>
    </row>
    <row r="87" spans="2:3">
      <c r="B87" s="2" t="s">
        <v>1462</v>
      </c>
    </row>
    <row r="91" spans="2:3">
      <c r="C91" s="2" t="s">
        <v>1463</v>
      </c>
    </row>
  </sheetData>
  <mergeCells count="13">
    <mergeCell ref="A6:J6"/>
    <mergeCell ref="A4:J4"/>
    <mergeCell ref="A5:J5"/>
    <mergeCell ref="A12:J16"/>
    <mergeCell ref="A19:J22"/>
    <mergeCell ref="A8:J8"/>
    <mergeCell ref="A9:J10"/>
    <mergeCell ref="A18:J18"/>
    <mergeCell ref="A1:C1"/>
    <mergeCell ref="D1:G1"/>
    <mergeCell ref="H1:J1"/>
    <mergeCell ref="A2:J2"/>
    <mergeCell ref="A3:J3"/>
  </mergeCells>
  <printOptions horizontalCentered="1"/>
  <pageMargins left="0.55118110236220474" right="0.62992125984251968" top="0.74803149606299213" bottom="0.15748031496062992" header="0" footer="0.15748031496062992"/>
  <pageSetup scale="8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09A5B"/>
  </sheetPr>
  <dimension ref="A1:J86"/>
  <sheetViews>
    <sheetView topLeftCell="A23" workbookViewId="0">
      <selection sqref="A1:K1"/>
    </sheetView>
  </sheetViews>
  <sheetFormatPr baseColWidth="10" defaultRowHeight="12.75"/>
  <cols>
    <col min="1" max="1" width="3.85546875" style="2" customWidth="1"/>
    <col min="2" max="2" width="14.42578125" style="2" customWidth="1"/>
    <col min="3" max="3" width="12.5703125" style="2" customWidth="1"/>
    <col min="4" max="16384" width="11.42578125" style="2"/>
  </cols>
  <sheetData>
    <row r="1" spans="1:10">
      <c r="A1" s="854" t="s">
        <v>460</v>
      </c>
      <c r="B1" s="854"/>
      <c r="C1" s="854"/>
      <c r="D1" s="855"/>
      <c r="E1" s="855"/>
      <c r="F1" s="855"/>
      <c r="G1" s="855"/>
      <c r="H1" s="856" t="s">
        <v>461</v>
      </c>
      <c r="I1" s="856"/>
      <c r="J1" s="856"/>
    </row>
    <row r="2" spans="1:10" ht="19.5" customHeight="1">
      <c r="A2" s="857" t="s">
        <v>1580</v>
      </c>
      <c r="B2" s="857"/>
      <c r="C2" s="857"/>
      <c r="D2" s="857"/>
      <c r="E2" s="857"/>
      <c r="F2" s="857"/>
      <c r="G2" s="857"/>
      <c r="H2" s="857"/>
      <c r="I2" s="857"/>
      <c r="J2" s="857"/>
    </row>
    <row r="3" spans="1:10" ht="15.75">
      <c r="A3" s="858" t="s">
        <v>1443</v>
      </c>
      <c r="B3" s="858"/>
      <c r="C3" s="858"/>
      <c r="D3" s="858"/>
      <c r="E3" s="858"/>
      <c r="F3" s="858"/>
      <c r="G3" s="858"/>
      <c r="H3" s="858"/>
      <c r="I3" s="858"/>
      <c r="J3" s="858"/>
    </row>
    <row r="4" spans="1:10" ht="15">
      <c r="A4" s="859" t="s">
        <v>1444</v>
      </c>
      <c r="B4" s="859"/>
      <c r="C4" s="859"/>
      <c r="D4" s="859"/>
      <c r="E4" s="859"/>
      <c r="F4" s="859"/>
      <c r="G4" s="859"/>
      <c r="H4" s="859"/>
      <c r="I4" s="859"/>
      <c r="J4" s="859"/>
    </row>
    <row r="5" spans="1:10" ht="15">
      <c r="A5" s="859" t="s">
        <v>1445</v>
      </c>
      <c r="B5" s="859"/>
      <c r="C5" s="859"/>
      <c r="D5" s="859"/>
      <c r="E5" s="859"/>
      <c r="F5" s="859"/>
      <c r="G5" s="859"/>
      <c r="H5" s="859"/>
      <c r="I5" s="859"/>
      <c r="J5" s="859"/>
    </row>
    <row r="6" spans="1:10" ht="15">
      <c r="A6" s="859" t="s">
        <v>1446</v>
      </c>
      <c r="B6" s="859"/>
      <c r="C6" s="859"/>
      <c r="D6" s="859"/>
      <c r="E6" s="859"/>
      <c r="F6" s="859"/>
      <c r="G6" s="859"/>
      <c r="H6" s="859"/>
      <c r="I6" s="859"/>
      <c r="J6" s="859"/>
    </row>
    <row r="7" spans="1:10" ht="5.25" customHeight="1" thickBot="1"/>
    <row r="8" spans="1:10">
      <c r="A8" s="863"/>
      <c r="B8" s="864"/>
      <c r="C8" s="864"/>
      <c r="D8" s="864"/>
      <c r="E8" s="864"/>
      <c r="F8" s="864"/>
      <c r="G8" s="864"/>
      <c r="H8" s="864"/>
      <c r="I8" s="864"/>
      <c r="J8" s="865"/>
    </row>
    <row r="9" spans="1:10">
      <c r="A9" s="877" t="s">
        <v>465</v>
      </c>
      <c r="B9" s="878"/>
      <c r="C9" s="878"/>
      <c r="D9" s="878"/>
      <c r="E9" s="878"/>
      <c r="F9" s="878"/>
      <c r="G9" s="878"/>
      <c r="H9" s="878"/>
      <c r="I9" s="878"/>
      <c r="J9" s="879"/>
    </row>
    <row r="10" spans="1:10">
      <c r="A10" s="877"/>
      <c r="B10" s="878"/>
      <c r="C10" s="878"/>
      <c r="D10" s="878"/>
      <c r="E10" s="878"/>
      <c r="F10" s="878"/>
      <c r="G10" s="878"/>
      <c r="H10" s="878"/>
      <c r="I10" s="878"/>
      <c r="J10" s="879"/>
    </row>
    <row r="11" spans="1:10" ht="12.75" customHeight="1">
      <c r="A11" s="14"/>
      <c r="B11" s="4"/>
      <c r="C11" s="4"/>
      <c r="D11" s="4"/>
      <c r="E11" s="4"/>
      <c r="F11" s="4"/>
      <c r="G11" s="4"/>
      <c r="H11" s="4"/>
      <c r="I11" s="4"/>
      <c r="J11" s="10"/>
    </row>
    <row r="12" spans="1:10" ht="15.75">
      <c r="A12" s="869" t="s">
        <v>997</v>
      </c>
      <c r="B12" s="870"/>
      <c r="C12" s="870"/>
      <c r="D12" s="870"/>
      <c r="E12" s="870"/>
      <c r="F12" s="870"/>
      <c r="G12" s="870"/>
      <c r="H12" s="870"/>
      <c r="I12" s="870"/>
      <c r="J12" s="871"/>
    </row>
    <row r="13" spans="1:10" ht="12.75" customHeight="1">
      <c r="A13" s="262"/>
      <c r="B13" s="263"/>
      <c r="C13" s="263"/>
      <c r="D13" s="263"/>
      <c r="E13" s="263"/>
      <c r="F13" s="263"/>
      <c r="G13" s="263"/>
      <c r="H13" s="263"/>
      <c r="I13" s="263"/>
      <c r="J13" s="264"/>
    </row>
    <row r="14" spans="1:10" ht="12.75" customHeight="1">
      <c r="A14" s="262"/>
      <c r="B14" s="263"/>
      <c r="C14" s="263"/>
      <c r="D14" s="263"/>
      <c r="E14" s="263"/>
      <c r="F14" s="263"/>
      <c r="G14" s="263"/>
      <c r="H14" s="263"/>
      <c r="I14" s="263"/>
      <c r="J14" s="264"/>
    </row>
    <row r="15" spans="1:10" ht="12.75" customHeight="1">
      <c r="A15" s="262"/>
      <c r="B15" s="269" t="s">
        <v>1451</v>
      </c>
      <c r="C15" s="270"/>
      <c r="D15" s="880" t="s">
        <v>1000</v>
      </c>
      <c r="E15" s="880"/>
      <c r="F15" s="880"/>
      <c r="G15" s="880"/>
      <c r="H15" s="880"/>
      <c r="I15" s="880"/>
      <c r="J15" s="881"/>
    </row>
    <row r="16" spans="1:10" ht="12.75" customHeight="1">
      <c r="A16" s="262"/>
      <c r="B16" s="271" t="s">
        <v>998</v>
      </c>
      <c r="C16" s="270"/>
      <c r="D16" s="873" t="s">
        <v>1001</v>
      </c>
      <c r="E16" s="874"/>
      <c r="F16" s="874"/>
      <c r="G16" s="874"/>
      <c r="H16" s="874"/>
      <c r="I16" s="874"/>
      <c r="J16" s="875"/>
    </row>
    <row r="17" spans="1:10" ht="12.75" customHeight="1">
      <c r="A17" s="262"/>
      <c r="B17" s="271"/>
      <c r="C17" s="270"/>
      <c r="D17" s="873"/>
      <c r="E17" s="874"/>
      <c r="F17" s="874"/>
      <c r="G17" s="874"/>
      <c r="H17" s="874"/>
      <c r="I17" s="874"/>
      <c r="J17" s="875"/>
    </row>
    <row r="18" spans="1:10" ht="12.75" customHeight="1">
      <c r="A18" s="262"/>
      <c r="B18" s="269"/>
      <c r="C18" s="270"/>
      <c r="D18" s="874"/>
      <c r="E18" s="874"/>
      <c r="F18" s="874"/>
      <c r="G18" s="874"/>
      <c r="H18" s="874"/>
      <c r="I18" s="874"/>
      <c r="J18" s="875"/>
    </row>
    <row r="19" spans="1:10" ht="12.75" customHeight="1">
      <c r="A19" s="262"/>
      <c r="B19" s="269"/>
      <c r="C19" s="270"/>
      <c r="D19" s="873" t="s">
        <v>1452</v>
      </c>
      <c r="E19" s="873"/>
      <c r="F19" s="873"/>
      <c r="G19" s="873"/>
      <c r="H19" s="873"/>
      <c r="I19" s="873"/>
      <c r="J19" s="876"/>
    </row>
    <row r="20" spans="1:10" ht="12.75" customHeight="1">
      <c r="A20" s="262"/>
      <c r="B20" s="269"/>
      <c r="C20" s="270"/>
      <c r="D20" s="873"/>
      <c r="E20" s="873"/>
      <c r="F20" s="873"/>
      <c r="G20" s="873"/>
      <c r="H20" s="873"/>
      <c r="I20" s="873"/>
      <c r="J20" s="876"/>
    </row>
    <row r="21" spans="1:10" ht="12.75" customHeight="1">
      <c r="A21" s="262"/>
      <c r="B21" s="269"/>
      <c r="C21" s="270"/>
      <c r="D21" s="873"/>
      <c r="E21" s="873"/>
      <c r="F21" s="873"/>
      <c r="G21" s="873"/>
      <c r="H21" s="873"/>
      <c r="I21" s="873"/>
      <c r="J21" s="876"/>
    </row>
    <row r="22" spans="1:10" ht="12.75" customHeight="1">
      <c r="A22" s="262"/>
      <c r="B22" s="269"/>
      <c r="C22" s="270"/>
      <c r="D22" s="873"/>
      <c r="E22" s="873"/>
      <c r="F22" s="873"/>
      <c r="G22" s="873"/>
      <c r="H22" s="873"/>
      <c r="I22" s="873"/>
      <c r="J22" s="876"/>
    </row>
    <row r="23" spans="1:10" ht="12.75" customHeight="1">
      <c r="A23" s="262"/>
      <c r="B23" s="269"/>
      <c r="C23" s="270"/>
      <c r="D23" s="873"/>
      <c r="E23" s="873"/>
      <c r="F23" s="873"/>
      <c r="G23" s="873"/>
      <c r="H23" s="873"/>
      <c r="I23" s="873"/>
      <c r="J23" s="876"/>
    </row>
    <row r="24" spans="1:10" ht="15.75">
      <c r="A24" s="869" t="s">
        <v>999</v>
      </c>
      <c r="B24" s="870"/>
      <c r="C24" s="870"/>
      <c r="D24" s="870"/>
      <c r="E24" s="870"/>
      <c r="F24" s="870"/>
      <c r="G24" s="870"/>
      <c r="H24" s="870"/>
      <c r="I24" s="870"/>
      <c r="J24" s="871"/>
    </row>
    <row r="25" spans="1:10" ht="12.75" customHeight="1">
      <c r="A25" s="262"/>
      <c r="B25" s="269"/>
      <c r="C25" s="270"/>
      <c r="D25" s="263"/>
      <c r="E25" s="263"/>
      <c r="F25" s="263"/>
      <c r="G25" s="263"/>
      <c r="H25" s="263"/>
      <c r="I25" s="263"/>
      <c r="J25" s="264"/>
    </row>
    <row r="26" spans="1:10" ht="12.75" customHeight="1">
      <c r="A26" s="262"/>
      <c r="B26" s="269" t="s">
        <v>1562</v>
      </c>
      <c r="C26" s="270"/>
      <c r="D26" s="880" t="s">
        <v>1563</v>
      </c>
      <c r="E26" s="880"/>
      <c r="F26" s="880"/>
      <c r="G26" s="880"/>
      <c r="H26" s="880"/>
      <c r="I26" s="880"/>
      <c r="J26" s="881"/>
    </row>
    <row r="27" spans="1:10" ht="12.75" customHeight="1">
      <c r="A27" s="262"/>
      <c r="B27" s="271" t="s">
        <v>1565</v>
      </c>
      <c r="C27" s="270"/>
      <c r="D27" s="874" t="s">
        <v>1564</v>
      </c>
      <c r="E27" s="874"/>
      <c r="F27" s="874"/>
      <c r="G27" s="874"/>
      <c r="H27" s="874"/>
      <c r="I27" s="874"/>
      <c r="J27" s="875"/>
    </row>
    <row r="28" spans="1:10" ht="12.75" customHeight="1">
      <c r="A28" s="262"/>
      <c r="B28" s="271"/>
      <c r="C28" s="270"/>
      <c r="D28" s="874"/>
      <c r="E28" s="874"/>
      <c r="F28" s="874"/>
      <c r="G28" s="874"/>
      <c r="H28" s="874"/>
      <c r="I28" s="874"/>
      <c r="J28" s="875"/>
    </row>
    <row r="29" spans="1:10" ht="12.75" customHeight="1">
      <c r="A29" s="262"/>
      <c r="B29" s="271"/>
      <c r="C29" s="270"/>
      <c r="D29" s="267"/>
      <c r="E29" s="267"/>
      <c r="F29" s="267"/>
      <c r="G29" s="267"/>
      <c r="H29" s="267"/>
      <c r="I29" s="267"/>
      <c r="J29" s="268"/>
    </row>
    <row r="30" spans="1:10" ht="15.75">
      <c r="A30" s="872" t="s">
        <v>1453</v>
      </c>
      <c r="B30" s="870"/>
      <c r="C30" s="870"/>
      <c r="D30" s="870"/>
      <c r="E30" s="870"/>
      <c r="F30" s="870"/>
      <c r="G30" s="870"/>
      <c r="H30" s="870"/>
      <c r="I30" s="870"/>
      <c r="J30" s="871"/>
    </row>
    <row r="31" spans="1:10" ht="12.75" customHeight="1">
      <c r="A31" s="262"/>
      <c r="B31" s="269"/>
      <c r="C31" s="270"/>
      <c r="D31" s="263"/>
      <c r="E31" s="263"/>
      <c r="F31" s="263"/>
      <c r="G31" s="263"/>
      <c r="H31" s="263"/>
      <c r="I31" s="263"/>
      <c r="J31" s="264"/>
    </row>
    <row r="32" spans="1:10" ht="12.75" customHeight="1">
      <c r="A32" s="262"/>
      <c r="B32" s="882" t="s">
        <v>1454</v>
      </c>
      <c r="C32" s="274"/>
      <c r="D32" s="873" t="s">
        <v>1455</v>
      </c>
      <c r="E32" s="873"/>
      <c r="F32" s="873"/>
      <c r="G32" s="873"/>
      <c r="H32" s="873"/>
      <c r="I32" s="873"/>
      <c r="J32" s="876"/>
    </row>
    <row r="33" spans="1:10" ht="12.75" customHeight="1">
      <c r="A33" s="262"/>
      <c r="B33" s="882"/>
      <c r="C33" s="274"/>
      <c r="D33" s="873"/>
      <c r="E33" s="873"/>
      <c r="F33" s="873"/>
      <c r="G33" s="873"/>
      <c r="H33" s="873"/>
      <c r="I33" s="873"/>
      <c r="J33" s="876"/>
    </row>
    <row r="34" spans="1:10" ht="12.75" customHeight="1">
      <c r="A34" s="262"/>
      <c r="B34" s="274"/>
      <c r="C34" s="274"/>
      <c r="D34" s="873"/>
      <c r="E34" s="873"/>
      <c r="F34" s="873"/>
      <c r="G34" s="873"/>
      <c r="H34" s="873"/>
      <c r="I34" s="873"/>
      <c r="J34" s="876"/>
    </row>
    <row r="35" spans="1:10" ht="12.75" customHeight="1">
      <c r="A35" s="262"/>
      <c r="B35" s="274"/>
      <c r="C35" s="274"/>
      <c r="D35" s="873"/>
      <c r="E35" s="873"/>
      <c r="F35" s="873"/>
      <c r="G35" s="873"/>
      <c r="H35" s="873"/>
      <c r="I35" s="873"/>
      <c r="J35" s="876"/>
    </row>
    <row r="36" spans="1:10" ht="12.75" customHeight="1">
      <c r="A36" s="262"/>
      <c r="B36" s="274"/>
      <c r="C36" s="274"/>
      <c r="D36" s="873"/>
      <c r="E36" s="873"/>
      <c r="F36" s="873"/>
      <c r="G36" s="873"/>
      <c r="H36" s="873"/>
      <c r="I36" s="873"/>
      <c r="J36" s="876"/>
    </row>
    <row r="37" spans="1:10" ht="12.75" customHeight="1">
      <c r="A37" s="262"/>
      <c r="B37" s="274"/>
      <c r="C37" s="274"/>
      <c r="D37" s="873"/>
      <c r="E37" s="873"/>
      <c r="F37" s="873"/>
      <c r="G37" s="873"/>
      <c r="H37" s="873"/>
      <c r="I37" s="873"/>
      <c r="J37" s="876"/>
    </row>
    <row r="38" spans="1:10" ht="12.75" customHeight="1">
      <c r="A38" s="262"/>
      <c r="B38" s="274"/>
      <c r="C38" s="274"/>
      <c r="D38" s="873"/>
      <c r="E38" s="873"/>
      <c r="F38" s="873"/>
      <c r="G38" s="873"/>
      <c r="H38" s="873"/>
      <c r="I38" s="873"/>
      <c r="J38" s="876"/>
    </row>
    <row r="39" spans="1:10" ht="12.75" customHeight="1">
      <c r="A39" s="262"/>
      <c r="B39" s="274"/>
      <c r="C39" s="274"/>
      <c r="D39" s="873"/>
      <c r="E39" s="873"/>
      <c r="F39" s="873"/>
      <c r="G39" s="873"/>
      <c r="H39" s="873"/>
      <c r="I39" s="873"/>
      <c r="J39" s="876"/>
    </row>
    <row r="40" spans="1:10" ht="15.75">
      <c r="A40" s="869" t="s">
        <v>1002</v>
      </c>
      <c r="B40" s="870"/>
      <c r="C40" s="870"/>
      <c r="D40" s="870"/>
      <c r="E40" s="870"/>
      <c r="F40" s="870"/>
      <c r="G40" s="870"/>
      <c r="H40" s="870"/>
      <c r="I40" s="870"/>
      <c r="J40" s="871"/>
    </row>
    <row r="41" spans="1:10" ht="12.75" customHeight="1">
      <c r="A41" s="262"/>
      <c r="B41" s="263"/>
      <c r="C41" s="263"/>
      <c r="D41" s="263"/>
      <c r="E41" s="263"/>
      <c r="F41" s="263"/>
      <c r="G41" s="263"/>
      <c r="H41" s="263"/>
      <c r="I41" s="263"/>
      <c r="J41" s="264"/>
    </row>
    <row r="42" spans="1:10" ht="12.75" customHeight="1">
      <c r="A42" s="262"/>
      <c r="B42" s="279" t="s">
        <v>1356</v>
      </c>
      <c r="C42" s="277"/>
      <c r="D42" s="883" t="s">
        <v>1456</v>
      </c>
      <c r="E42" s="880"/>
      <c r="F42" s="880"/>
      <c r="G42" s="880"/>
      <c r="H42" s="880"/>
      <c r="I42" s="880"/>
      <c r="J42" s="881"/>
    </row>
    <row r="43" spans="1:10" ht="12.75" customHeight="1">
      <c r="A43" s="262"/>
      <c r="B43" s="279"/>
      <c r="C43" s="277"/>
      <c r="D43" s="880"/>
      <c r="E43" s="880"/>
      <c r="F43" s="880"/>
      <c r="G43" s="880"/>
      <c r="H43" s="880"/>
      <c r="I43" s="880"/>
      <c r="J43" s="881"/>
    </row>
    <row r="44" spans="1:10" ht="12.75" customHeight="1">
      <c r="A44" s="262"/>
      <c r="B44" s="279"/>
      <c r="C44" s="277"/>
      <c r="D44" s="880"/>
      <c r="E44" s="880"/>
      <c r="F44" s="880"/>
      <c r="G44" s="880"/>
      <c r="H44" s="880"/>
      <c r="I44" s="880"/>
      <c r="J44" s="881"/>
    </row>
    <row r="45" spans="1:10" ht="12.75" customHeight="1">
      <c r="A45" s="262"/>
      <c r="B45" s="279"/>
      <c r="C45" s="277"/>
      <c r="D45" s="880"/>
      <c r="E45" s="880"/>
      <c r="F45" s="880"/>
      <c r="G45" s="880"/>
      <c r="H45" s="880"/>
      <c r="I45" s="880"/>
      <c r="J45" s="881"/>
    </row>
    <row r="46" spans="1:10" ht="12.75" customHeight="1">
      <c r="A46" s="262"/>
      <c r="B46" s="280"/>
      <c r="C46" s="270"/>
      <c r="D46" s="183"/>
      <c r="E46" s="183"/>
      <c r="F46" s="183"/>
      <c r="G46" s="183"/>
      <c r="H46" s="183"/>
      <c r="I46" s="183"/>
      <c r="J46" s="278"/>
    </row>
    <row r="47" spans="1:10" ht="12.75" customHeight="1">
      <c r="A47" s="262"/>
      <c r="B47" s="279" t="s">
        <v>1357</v>
      </c>
      <c r="C47" s="270"/>
      <c r="D47" s="873" t="s">
        <v>1457</v>
      </c>
      <c r="E47" s="873"/>
      <c r="F47" s="873"/>
      <c r="G47" s="873"/>
      <c r="H47" s="873"/>
      <c r="I47" s="873"/>
      <c r="J47" s="876"/>
    </row>
    <row r="48" spans="1:10" ht="12.75" customHeight="1">
      <c r="A48" s="262"/>
      <c r="B48" s="279"/>
      <c r="C48" s="270"/>
      <c r="D48" s="873"/>
      <c r="E48" s="873"/>
      <c r="F48" s="873"/>
      <c r="G48" s="873"/>
      <c r="H48" s="873"/>
      <c r="I48" s="873"/>
      <c r="J48" s="876"/>
    </row>
    <row r="49" spans="1:10" ht="12.75" customHeight="1">
      <c r="A49" s="262"/>
      <c r="B49" s="279"/>
      <c r="C49" s="270"/>
      <c r="D49" s="873"/>
      <c r="E49" s="873"/>
      <c r="F49" s="873"/>
      <c r="G49" s="873"/>
      <c r="H49" s="873"/>
      <c r="I49" s="873"/>
      <c r="J49" s="876"/>
    </row>
    <row r="50" spans="1:10" ht="12.75" customHeight="1">
      <c r="A50" s="262"/>
      <c r="B50" s="279"/>
      <c r="C50" s="270"/>
      <c r="D50" s="719"/>
      <c r="E50" s="719"/>
      <c r="F50" s="719"/>
      <c r="G50" s="719"/>
      <c r="H50" s="719"/>
      <c r="I50" s="719"/>
      <c r="J50" s="720"/>
    </row>
    <row r="51" spans="1:10" ht="12.75" customHeight="1">
      <c r="A51" s="262"/>
      <c r="B51" s="279"/>
      <c r="C51" s="270"/>
      <c r="D51" s="873" t="s">
        <v>1688</v>
      </c>
      <c r="E51" s="874"/>
      <c r="F51" s="874"/>
      <c r="G51" s="874"/>
      <c r="H51" s="874"/>
      <c r="I51" s="874"/>
      <c r="J51" s="875"/>
    </row>
    <row r="52" spans="1:10" ht="12.75" customHeight="1">
      <c r="A52" s="262"/>
      <c r="B52" s="279"/>
      <c r="C52" s="270"/>
      <c r="D52" s="874"/>
      <c r="E52" s="874"/>
      <c r="F52" s="874"/>
      <c r="G52" s="874"/>
      <c r="H52" s="874"/>
      <c r="I52" s="874"/>
      <c r="J52" s="875"/>
    </row>
    <row r="53" spans="1:10" ht="12.75" customHeight="1">
      <c r="A53" s="262"/>
      <c r="B53" s="279"/>
      <c r="C53" s="270"/>
      <c r="D53" s="874"/>
      <c r="E53" s="874"/>
      <c r="F53" s="874"/>
      <c r="G53" s="874"/>
      <c r="H53" s="874"/>
      <c r="I53" s="874"/>
      <c r="J53" s="875"/>
    </row>
    <row r="54" spans="1:10" ht="12.75" customHeight="1">
      <c r="A54" s="262"/>
      <c r="B54" s="279"/>
      <c r="C54" s="270"/>
      <c r="D54" s="874"/>
      <c r="E54" s="874"/>
      <c r="F54" s="874"/>
      <c r="G54" s="874"/>
      <c r="H54" s="874"/>
      <c r="I54" s="874"/>
      <c r="J54" s="875"/>
    </row>
    <row r="55" spans="1:10" ht="12.75" customHeight="1">
      <c r="A55" s="262"/>
      <c r="B55" s="279"/>
      <c r="C55" s="270"/>
      <c r="D55" s="874"/>
      <c r="E55" s="874"/>
      <c r="F55" s="874"/>
      <c r="G55" s="874"/>
      <c r="H55" s="874"/>
      <c r="I55" s="874"/>
      <c r="J55" s="875"/>
    </row>
    <row r="56" spans="1:10" ht="12.75" customHeight="1">
      <c r="A56" s="262"/>
      <c r="B56" s="279"/>
      <c r="C56" s="270"/>
      <c r="D56" s="719"/>
      <c r="E56" s="719"/>
      <c r="F56" s="719"/>
      <c r="G56" s="719"/>
      <c r="H56" s="719"/>
      <c r="I56" s="719"/>
      <c r="J56" s="720"/>
    </row>
    <row r="57" spans="1:10" ht="12.75" customHeight="1">
      <c r="A57" s="262"/>
      <c r="B57" s="279"/>
      <c r="C57" s="270"/>
      <c r="D57" s="267"/>
      <c r="E57" s="267"/>
      <c r="F57" s="267"/>
      <c r="G57" s="267"/>
      <c r="H57" s="267"/>
      <c r="I57" s="267"/>
      <c r="J57" s="268"/>
    </row>
    <row r="58" spans="1:10" ht="12.75" customHeight="1">
      <c r="A58" s="262"/>
      <c r="B58" s="279" t="s">
        <v>1358</v>
      </c>
      <c r="C58" s="270"/>
      <c r="D58" s="873" t="s">
        <v>1458</v>
      </c>
      <c r="E58" s="873"/>
      <c r="F58" s="873"/>
      <c r="G58" s="873"/>
      <c r="H58" s="873"/>
      <c r="I58" s="873"/>
      <c r="J58" s="876"/>
    </row>
    <row r="59" spans="1:10" ht="12.75" customHeight="1">
      <c r="A59" s="262"/>
      <c r="B59" s="279"/>
      <c r="C59" s="270"/>
      <c r="D59" s="873"/>
      <c r="E59" s="873"/>
      <c r="F59" s="873"/>
      <c r="G59" s="873"/>
      <c r="H59" s="873"/>
      <c r="I59" s="873"/>
      <c r="J59" s="876"/>
    </row>
    <row r="60" spans="1:10" ht="12.75" customHeight="1">
      <c r="A60" s="262"/>
      <c r="B60" s="279"/>
      <c r="C60" s="270"/>
      <c r="D60" s="873"/>
      <c r="E60" s="873"/>
      <c r="F60" s="873"/>
      <c r="G60" s="873"/>
      <c r="H60" s="873"/>
      <c r="I60" s="873"/>
      <c r="J60" s="876"/>
    </row>
    <row r="61" spans="1:10" ht="12.75" customHeight="1">
      <c r="A61" s="262"/>
      <c r="B61" s="279"/>
      <c r="C61" s="270"/>
      <c r="D61" s="873"/>
      <c r="E61" s="873"/>
      <c r="F61" s="873"/>
      <c r="G61" s="873"/>
      <c r="H61" s="873"/>
      <c r="I61" s="873"/>
      <c r="J61" s="876"/>
    </row>
    <row r="62" spans="1:10" ht="12.75" customHeight="1">
      <c r="A62" s="262"/>
      <c r="B62" s="279"/>
      <c r="C62" s="270"/>
      <c r="D62" s="873"/>
      <c r="E62" s="873"/>
      <c r="F62" s="873"/>
      <c r="G62" s="873"/>
      <c r="H62" s="873"/>
      <c r="I62" s="873"/>
      <c r="J62" s="876"/>
    </row>
    <row r="63" spans="1:10" ht="12.75" customHeight="1">
      <c r="A63" s="262"/>
      <c r="B63" s="279"/>
      <c r="C63" s="270"/>
      <c r="D63" s="873"/>
      <c r="E63" s="873"/>
      <c r="F63" s="873"/>
      <c r="G63" s="873"/>
      <c r="H63" s="873"/>
      <c r="I63" s="873"/>
      <c r="J63" s="876"/>
    </row>
    <row r="64" spans="1:10" ht="12.75" customHeight="1">
      <c r="A64" s="262"/>
      <c r="B64" s="279"/>
      <c r="C64" s="270"/>
      <c r="D64" s="873"/>
      <c r="E64" s="873"/>
      <c r="F64" s="873"/>
      <c r="G64" s="873"/>
      <c r="H64" s="873"/>
      <c r="I64" s="873"/>
      <c r="J64" s="876"/>
    </row>
    <row r="65" spans="1:10" ht="12.75" customHeight="1">
      <c r="A65" s="262"/>
      <c r="B65" s="279"/>
      <c r="C65" s="270"/>
      <c r="D65" s="265"/>
      <c r="E65" s="265"/>
      <c r="F65" s="265"/>
      <c r="G65" s="265"/>
      <c r="H65" s="265"/>
      <c r="I65" s="265"/>
      <c r="J65" s="266"/>
    </row>
    <row r="66" spans="1:10" ht="12.75" customHeight="1">
      <c r="A66" s="262"/>
      <c r="B66" s="279"/>
      <c r="C66" s="270"/>
      <c r="D66" s="886" t="s">
        <v>1685</v>
      </c>
      <c r="E66" s="886"/>
      <c r="F66" s="886"/>
      <c r="G66" s="886"/>
      <c r="H66" s="886"/>
      <c r="I66" s="886"/>
      <c r="J66" s="887"/>
    </row>
    <row r="67" spans="1:10" ht="12.75" customHeight="1">
      <c r="A67" s="262"/>
      <c r="B67" s="279"/>
      <c r="C67" s="270"/>
      <c r="D67" s="886"/>
      <c r="E67" s="886"/>
      <c r="F67" s="886"/>
      <c r="G67" s="886"/>
      <c r="H67" s="886"/>
      <c r="I67" s="886"/>
      <c r="J67" s="887"/>
    </row>
    <row r="68" spans="1:10" ht="12.75" customHeight="1">
      <c r="A68" s="262"/>
      <c r="B68" s="279"/>
      <c r="C68" s="270"/>
      <c r="D68" s="886"/>
      <c r="E68" s="886"/>
      <c r="F68" s="886"/>
      <c r="G68" s="886"/>
      <c r="H68" s="886"/>
      <c r="I68" s="886"/>
      <c r="J68" s="887"/>
    </row>
    <row r="69" spans="1:10" ht="12.75" customHeight="1">
      <c r="A69" s="262"/>
      <c r="B69" s="279"/>
      <c r="C69" s="270"/>
      <c r="D69" s="265"/>
      <c r="E69" s="265"/>
      <c r="F69" s="265"/>
      <c r="G69" s="265"/>
      <c r="H69" s="265"/>
      <c r="I69" s="265"/>
      <c r="J69" s="266"/>
    </row>
    <row r="70" spans="1:10" ht="12.75" customHeight="1">
      <c r="A70" s="262"/>
      <c r="B70" s="279" t="s">
        <v>1359</v>
      </c>
      <c r="C70" s="270"/>
      <c r="D70" s="873" t="s">
        <v>1686</v>
      </c>
      <c r="E70" s="873"/>
      <c r="F70" s="873"/>
      <c r="G70" s="873"/>
      <c r="H70" s="873"/>
      <c r="I70" s="873"/>
      <c r="J70" s="876"/>
    </row>
    <row r="71" spans="1:10" ht="12.75" customHeight="1">
      <c r="A71" s="262"/>
      <c r="B71" s="279"/>
      <c r="C71" s="270"/>
      <c r="D71" s="873"/>
      <c r="E71" s="873"/>
      <c r="F71" s="873"/>
      <c r="G71" s="873"/>
      <c r="H71" s="873"/>
      <c r="I71" s="873"/>
      <c r="J71" s="876"/>
    </row>
    <row r="72" spans="1:10" ht="12.75" customHeight="1">
      <c r="A72" s="262"/>
      <c r="B72" s="279"/>
      <c r="C72" s="270"/>
      <c r="D72" s="873"/>
      <c r="E72" s="873"/>
      <c r="F72" s="873"/>
      <c r="G72" s="873"/>
      <c r="H72" s="873"/>
      <c r="I72" s="873"/>
      <c r="J72" s="876"/>
    </row>
    <row r="73" spans="1:10" ht="12.75" customHeight="1">
      <c r="A73" s="262"/>
      <c r="B73" s="279"/>
      <c r="C73" s="270"/>
      <c r="D73" s="873"/>
      <c r="E73" s="873"/>
      <c r="F73" s="873"/>
      <c r="G73" s="873"/>
      <c r="H73" s="873"/>
      <c r="I73" s="873"/>
      <c r="J73" s="876"/>
    </row>
    <row r="74" spans="1:10" ht="12.75" customHeight="1">
      <c r="A74" s="262"/>
      <c r="B74" s="279"/>
      <c r="C74" s="270"/>
      <c r="D74" s="873"/>
      <c r="E74" s="873"/>
      <c r="F74" s="873"/>
      <c r="G74" s="873"/>
      <c r="H74" s="873"/>
      <c r="I74" s="873"/>
      <c r="J74" s="876"/>
    </row>
    <row r="75" spans="1:10" ht="12.75" customHeight="1">
      <c r="A75" s="262"/>
      <c r="B75" s="279"/>
      <c r="C75" s="270"/>
      <c r="D75" s="873"/>
      <c r="E75" s="873"/>
      <c r="F75" s="873"/>
      <c r="G75" s="873"/>
      <c r="H75" s="873"/>
      <c r="I75" s="873"/>
      <c r="J75" s="876"/>
    </row>
    <row r="76" spans="1:10" ht="12.75" customHeight="1">
      <c r="A76" s="262"/>
      <c r="B76" s="279"/>
      <c r="C76" s="270"/>
      <c r="D76" s="265"/>
      <c r="E76" s="265"/>
      <c r="F76" s="265"/>
      <c r="G76" s="265"/>
      <c r="H76" s="265"/>
      <c r="I76" s="265"/>
      <c r="J76" s="266"/>
    </row>
    <row r="77" spans="1:10" ht="12.75" customHeight="1">
      <c r="A77" s="262"/>
      <c r="B77" s="269"/>
      <c r="C77" s="270"/>
      <c r="D77" s="873" t="s">
        <v>1459</v>
      </c>
      <c r="E77" s="873"/>
      <c r="F77" s="873"/>
      <c r="G77" s="873"/>
      <c r="H77" s="873"/>
      <c r="I77" s="873"/>
      <c r="J77" s="876"/>
    </row>
    <row r="78" spans="1:10" ht="12.75" customHeight="1">
      <c r="A78" s="262"/>
      <c r="B78" s="269"/>
      <c r="C78" s="270"/>
      <c r="D78" s="535"/>
      <c r="E78" s="535"/>
      <c r="F78" s="535"/>
      <c r="G78" s="535"/>
      <c r="H78" s="535"/>
      <c r="I78" s="535"/>
      <c r="J78" s="536"/>
    </row>
    <row r="79" spans="1:10" ht="12.75" customHeight="1">
      <c r="A79" s="262"/>
      <c r="B79" s="273"/>
      <c r="C79" s="273"/>
      <c r="D79" s="873" t="s">
        <v>1687</v>
      </c>
      <c r="E79" s="873"/>
      <c r="F79" s="873"/>
      <c r="G79" s="873"/>
      <c r="H79" s="873"/>
      <c r="I79" s="873"/>
      <c r="J79" s="876"/>
    </row>
    <row r="80" spans="1:10" ht="12.75" customHeight="1">
      <c r="A80" s="262"/>
      <c r="B80" s="269"/>
      <c r="C80" s="270"/>
      <c r="D80" s="873"/>
      <c r="E80" s="873"/>
      <c r="F80" s="873"/>
      <c r="G80" s="873"/>
      <c r="H80" s="873"/>
      <c r="I80" s="873"/>
      <c r="J80" s="876"/>
    </row>
    <row r="81" spans="1:10" ht="12.75" customHeight="1">
      <c r="A81" s="262"/>
      <c r="B81" s="269"/>
      <c r="C81" s="270"/>
      <c r="D81" s="873"/>
      <c r="E81" s="873"/>
      <c r="F81" s="873"/>
      <c r="G81" s="873"/>
      <c r="H81" s="873"/>
      <c r="I81" s="873"/>
      <c r="J81" s="876"/>
    </row>
    <row r="82" spans="1:10" ht="12.75" customHeight="1">
      <c r="A82" s="262"/>
      <c r="B82" s="269"/>
      <c r="C82" s="270"/>
      <c r="D82" s="873"/>
      <c r="E82" s="873"/>
      <c r="F82" s="873"/>
      <c r="G82" s="873"/>
      <c r="H82" s="873"/>
      <c r="I82" s="873"/>
      <c r="J82" s="876"/>
    </row>
    <row r="83" spans="1:10" ht="12.75" customHeight="1">
      <c r="A83" s="262"/>
      <c r="B83" s="269"/>
      <c r="C83" s="270"/>
      <c r="D83" s="873"/>
      <c r="E83" s="873"/>
      <c r="F83" s="873"/>
      <c r="G83" s="873"/>
      <c r="H83" s="873"/>
      <c r="I83" s="873"/>
      <c r="J83" s="876"/>
    </row>
    <row r="84" spans="1:10" ht="12.75" customHeight="1">
      <c r="A84" s="262"/>
      <c r="B84" s="271"/>
      <c r="C84" s="270"/>
      <c r="D84" s="873"/>
      <c r="E84" s="873"/>
      <c r="F84" s="873"/>
      <c r="G84" s="873"/>
      <c r="H84" s="873"/>
      <c r="I84" s="873"/>
      <c r="J84" s="876"/>
    </row>
    <row r="85" spans="1:10" ht="12.75" customHeight="1">
      <c r="A85" s="262"/>
      <c r="B85" s="271"/>
      <c r="C85" s="270"/>
      <c r="D85" s="873"/>
      <c r="E85" s="873"/>
      <c r="F85" s="873"/>
      <c r="G85" s="873"/>
      <c r="H85" s="873"/>
      <c r="I85" s="873"/>
      <c r="J85" s="876"/>
    </row>
    <row r="86" spans="1:10" ht="8.25" customHeight="1" thickBot="1">
      <c r="A86" s="272"/>
      <c r="B86" s="275"/>
      <c r="C86" s="276"/>
      <c r="D86" s="884"/>
      <c r="E86" s="884"/>
      <c r="F86" s="884"/>
      <c r="G86" s="884"/>
      <c r="H86" s="884"/>
      <c r="I86" s="884"/>
      <c r="J86" s="885"/>
    </row>
  </sheetData>
  <mergeCells count="30">
    <mergeCell ref="B32:B33"/>
    <mergeCell ref="D32:J39"/>
    <mergeCell ref="D42:J45"/>
    <mergeCell ref="A40:J40"/>
    <mergeCell ref="D86:J86"/>
    <mergeCell ref="D47:J49"/>
    <mergeCell ref="D58:J64"/>
    <mergeCell ref="D70:J75"/>
    <mergeCell ref="D66:J68"/>
    <mergeCell ref="D77:J77"/>
    <mergeCell ref="D79:J85"/>
    <mergeCell ref="D51:J55"/>
    <mergeCell ref="A1:C1"/>
    <mergeCell ref="D1:G1"/>
    <mergeCell ref="H1:J1"/>
    <mergeCell ref="A2:J2"/>
    <mergeCell ref="A3:J3"/>
    <mergeCell ref="A4:J4"/>
    <mergeCell ref="A5:J5"/>
    <mergeCell ref="A6:J6"/>
    <mergeCell ref="A24:J24"/>
    <mergeCell ref="A30:J30"/>
    <mergeCell ref="D16:J18"/>
    <mergeCell ref="D19:J23"/>
    <mergeCell ref="A12:J12"/>
    <mergeCell ref="A8:J8"/>
    <mergeCell ref="A9:J10"/>
    <mergeCell ref="D15:J15"/>
    <mergeCell ref="D26:J26"/>
    <mergeCell ref="D27:J28"/>
  </mergeCells>
  <printOptions horizontalCentered="1"/>
  <pageMargins left="0.55118110236220474" right="0.62992125984251968" top="0.74803149606299213" bottom="0.15748031496062992" header="0" footer="0.15748031496062992"/>
  <pageSetup scale="70" fitToHeight="10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B09A5B"/>
  </sheetPr>
  <dimension ref="A1:L92"/>
  <sheetViews>
    <sheetView topLeftCell="A47" workbookViewId="0">
      <selection sqref="A1:K1"/>
    </sheetView>
  </sheetViews>
  <sheetFormatPr baseColWidth="10" defaultRowHeight="12.75"/>
  <cols>
    <col min="1" max="1" width="3.85546875" style="2" customWidth="1"/>
    <col min="2" max="2" width="11.5703125" style="2" customWidth="1"/>
    <col min="3" max="3" width="12.5703125" style="2" customWidth="1"/>
    <col min="4" max="4" width="12.28515625" style="2" customWidth="1"/>
    <col min="5" max="5" width="12.5703125" style="2" customWidth="1"/>
    <col min="6" max="6" width="12.140625" style="2" customWidth="1"/>
    <col min="7" max="7" width="12.42578125" style="2" customWidth="1"/>
    <col min="8" max="8" width="12.28515625" style="2" customWidth="1"/>
    <col min="9" max="9" width="12" style="2" customWidth="1"/>
    <col min="10" max="10" width="12.5703125" style="2" customWidth="1"/>
    <col min="11" max="16384" width="11.42578125" style="2"/>
  </cols>
  <sheetData>
    <row r="1" spans="1:10">
      <c r="A1" s="854" t="s">
        <v>460</v>
      </c>
      <c r="B1" s="854"/>
      <c r="C1" s="854"/>
      <c r="D1" s="855"/>
      <c r="E1" s="855"/>
      <c r="F1" s="855"/>
      <c r="G1" s="855"/>
      <c r="H1" s="856" t="s">
        <v>461</v>
      </c>
      <c r="I1" s="856"/>
      <c r="J1" s="856"/>
    </row>
    <row r="2" spans="1:10" ht="19.5" customHeight="1">
      <c r="A2" s="857" t="s">
        <v>1580</v>
      </c>
      <c r="B2" s="857"/>
      <c r="C2" s="857"/>
      <c r="D2" s="857"/>
      <c r="E2" s="857"/>
      <c r="F2" s="857"/>
      <c r="G2" s="857"/>
      <c r="H2" s="857"/>
      <c r="I2" s="857"/>
      <c r="J2" s="857"/>
    </row>
    <row r="3" spans="1:10" ht="15.75">
      <c r="A3" s="858" t="s">
        <v>1443</v>
      </c>
      <c r="B3" s="858"/>
      <c r="C3" s="858"/>
      <c r="D3" s="858"/>
      <c r="E3" s="858"/>
      <c r="F3" s="858"/>
      <c r="G3" s="858"/>
      <c r="H3" s="858"/>
      <c r="I3" s="858"/>
      <c r="J3" s="858"/>
    </row>
    <row r="4" spans="1:10" ht="15">
      <c r="A4" s="859" t="s">
        <v>1444</v>
      </c>
      <c r="B4" s="859"/>
      <c r="C4" s="859"/>
      <c r="D4" s="859"/>
      <c r="E4" s="859"/>
      <c r="F4" s="859"/>
      <c r="G4" s="859"/>
      <c r="H4" s="859"/>
      <c r="I4" s="859"/>
      <c r="J4" s="859"/>
    </row>
    <row r="5" spans="1:10" ht="15">
      <c r="A5" s="859" t="s">
        <v>1445</v>
      </c>
      <c r="B5" s="859"/>
      <c r="C5" s="859"/>
      <c r="D5" s="859"/>
      <c r="E5" s="859"/>
      <c r="F5" s="859"/>
      <c r="G5" s="859"/>
      <c r="H5" s="859"/>
      <c r="I5" s="859"/>
      <c r="J5" s="859"/>
    </row>
    <row r="6" spans="1:10" ht="15">
      <c r="A6" s="859" t="s">
        <v>1446</v>
      </c>
      <c r="B6" s="859"/>
      <c r="C6" s="859"/>
      <c r="D6" s="859"/>
      <c r="E6" s="859"/>
      <c r="F6" s="859"/>
      <c r="G6" s="859"/>
      <c r="H6" s="859"/>
      <c r="I6" s="859"/>
      <c r="J6" s="859"/>
    </row>
    <row r="7" spans="1:10" ht="5.25" customHeight="1" thickBot="1"/>
    <row r="8" spans="1:10">
      <c r="A8" s="863" t="s">
        <v>462</v>
      </c>
      <c r="B8" s="864"/>
      <c r="C8" s="864"/>
      <c r="D8" s="864"/>
      <c r="E8" s="864"/>
      <c r="F8" s="864"/>
      <c r="G8" s="864"/>
      <c r="H8" s="864"/>
      <c r="I8" s="864"/>
      <c r="J8" s="865"/>
    </row>
    <row r="9" spans="1:10">
      <c r="A9" s="889" t="s">
        <v>463</v>
      </c>
      <c r="B9" s="890"/>
      <c r="C9" s="890"/>
      <c r="D9" s="890"/>
      <c r="E9" s="890"/>
      <c r="F9" s="890"/>
      <c r="G9" s="890"/>
      <c r="H9" s="890"/>
      <c r="I9" s="890"/>
      <c r="J9" s="891"/>
    </row>
    <row r="10" spans="1:10" ht="14.25">
      <c r="A10" s="627" t="s">
        <v>464</v>
      </c>
      <c r="B10" s="626"/>
      <c r="C10" s="4"/>
      <c r="D10" s="4"/>
      <c r="E10" s="4"/>
      <c r="F10" s="4"/>
      <c r="G10" s="4"/>
      <c r="H10" s="4"/>
      <c r="I10" s="4"/>
      <c r="J10" s="10"/>
    </row>
    <row r="11" spans="1:10" ht="14.25">
      <c r="A11" s="627" t="s">
        <v>465</v>
      </c>
      <c r="B11" s="626"/>
      <c r="C11" s="4"/>
      <c r="D11" s="4"/>
      <c r="E11" s="4"/>
      <c r="F11" s="4"/>
      <c r="G11" s="4"/>
      <c r="H11" s="4"/>
      <c r="I11" s="4"/>
      <c r="J11" s="10"/>
    </row>
    <row r="12" spans="1:10" ht="14.25">
      <c r="A12" s="627" t="s">
        <v>466</v>
      </c>
      <c r="B12" s="626"/>
      <c r="C12" s="4"/>
      <c r="D12" s="4"/>
      <c r="E12" s="4"/>
      <c r="F12" s="4"/>
      <c r="G12" s="4"/>
      <c r="H12" s="4"/>
      <c r="I12" s="4"/>
      <c r="J12" s="10"/>
    </row>
    <row r="13" spans="1:10" ht="14.25">
      <c r="A13" s="627" t="s">
        <v>1125</v>
      </c>
      <c r="B13" s="626"/>
      <c r="C13" s="4"/>
      <c r="D13" s="4"/>
      <c r="E13" s="4"/>
      <c r="F13" s="4"/>
      <c r="G13" s="4"/>
      <c r="H13" s="4"/>
      <c r="I13" s="4"/>
      <c r="J13" s="10"/>
    </row>
    <row r="14" spans="1:10" ht="14.25">
      <c r="A14" s="627" t="s">
        <v>467</v>
      </c>
      <c r="B14" s="626"/>
      <c r="C14" s="4"/>
      <c r="D14" s="4"/>
      <c r="E14" s="4"/>
      <c r="F14" s="4"/>
      <c r="G14" s="4"/>
      <c r="H14" s="4"/>
      <c r="I14" s="4"/>
      <c r="J14" s="10"/>
    </row>
    <row r="15" spans="1:10" ht="14.25">
      <c r="A15" s="627" t="s">
        <v>458</v>
      </c>
      <c r="B15" s="626"/>
      <c r="C15" s="4"/>
      <c r="D15" s="4"/>
      <c r="E15" s="4"/>
      <c r="F15" s="4"/>
      <c r="G15" s="4"/>
      <c r="H15" s="4"/>
      <c r="I15" s="4"/>
      <c r="J15" s="10"/>
    </row>
    <row r="16" spans="1:10" ht="6" customHeight="1">
      <c r="A16" s="9"/>
      <c r="B16" s="4"/>
      <c r="C16" s="4"/>
      <c r="D16" s="4"/>
      <c r="E16" s="4"/>
      <c r="F16" s="4"/>
      <c r="G16" s="4"/>
      <c r="H16" s="4"/>
      <c r="I16" s="4"/>
      <c r="J16" s="10"/>
    </row>
    <row r="17" spans="1:12" ht="21" customHeight="1">
      <c r="A17" s="899" t="s">
        <v>1697</v>
      </c>
      <c r="B17" s="900"/>
      <c r="C17" s="900"/>
      <c r="D17" s="900"/>
      <c r="E17" s="900"/>
      <c r="F17" s="900"/>
      <c r="G17" s="900"/>
      <c r="H17" s="900"/>
      <c r="I17" s="900"/>
      <c r="J17" s="901"/>
    </row>
    <row r="18" spans="1:12" ht="29.25" customHeight="1">
      <c r="A18" s="899"/>
      <c r="B18" s="900"/>
      <c r="C18" s="900"/>
      <c r="D18" s="900"/>
      <c r="E18" s="900"/>
      <c r="F18" s="900"/>
      <c r="G18" s="900"/>
      <c r="H18" s="900"/>
      <c r="I18" s="900"/>
      <c r="J18" s="901"/>
    </row>
    <row r="19" spans="1:12" ht="16.5">
      <c r="A19" s="629">
        <v>1</v>
      </c>
      <c r="B19" s="628" t="s">
        <v>1041</v>
      </c>
      <c r="C19" s="226"/>
      <c r="D19" s="4"/>
      <c r="E19" s="4"/>
      <c r="F19" s="4"/>
      <c r="G19" s="4"/>
      <c r="H19" s="4"/>
      <c r="I19" s="4"/>
      <c r="J19" s="10"/>
    </row>
    <row r="20" spans="1:12" ht="16.5">
      <c r="A20" s="629">
        <v>2</v>
      </c>
      <c r="B20" s="628" t="s">
        <v>1040</v>
      </c>
      <c r="C20" s="226"/>
      <c r="D20" s="4"/>
      <c r="E20" s="4"/>
      <c r="F20" s="4"/>
      <c r="G20" s="4"/>
      <c r="H20" s="4"/>
      <c r="I20" s="4"/>
      <c r="J20" s="10"/>
    </row>
    <row r="21" spans="1:12" ht="16.5">
      <c r="A21" s="629">
        <v>3</v>
      </c>
      <c r="B21" s="628" t="s">
        <v>474</v>
      </c>
      <c r="C21" s="226"/>
      <c r="D21" s="4"/>
      <c r="E21" s="4"/>
      <c r="F21" s="4"/>
      <c r="G21" s="4"/>
      <c r="H21" s="4"/>
      <c r="I21" s="4"/>
      <c r="J21" s="10"/>
    </row>
    <row r="22" spans="1:12" ht="16.5">
      <c r="A22" s="629">
        <v>4</v>
      </c>
      <c r="B22" s="628" t="s">
        <v>475</v>
      </c>
      <c r="C22" s="226"/>
      <c r="D22" s="4"/>
      <c r="E22" s="4"/>
      <c r="F22" s="4"/>
      <c r="G22" s="4"/>
      <c r="H22" s="4"/>
      <c r="I22" s="4"/>
      <c r="J22" s="10"/>
    </row>
    <row r="23" spans="1:12" ht="16.5">
      <c r="A23" s="629">
        <v>5</v>
      </c>
      <c r="B23" s="628" t="s">
        <v>476</v>
      </c>
      <c r="C23" s="226"/>
      <c r="D23" s="4"/>
      <c r="E23" s="4"/>
      <c r="F23" s="4"/>
      <c r="G23" s="4"/>
      <c r="H23" s="4"/>
      <c r="I23" s="4"/>
      <c r="J23" s="10"/>
    </row>
    <row r="24" spans="1:12" ht="16.5">
      <c r="A24" s="629">
        <v>6</v>
      </c>
      <c r="B24" s="628" t="s">
        <v>477</v>
      </c>
      <c r="C24" s="226"/>
      <c r="D24" s="4"/>
      <c r="E24" s="4"/>
      <c r="F24" s="4"/>
      <c r="G24" s="4"/>
      <c r="H24" s="4"/>
      <c r="I24" s="4"/>
      <c r="J24" s="10"/>
      <c r="L24" s="2" t="s">
        <v>1367</v>
      </c>
    </row>
    <row r="25" spans="1:12" ht="16.5">
      <c r="A25" s="629">
        <v>7</v>
      </c>
      <c r="B25" s="628" t="s">
        <v>478</v>
      </c>
      <c r="C25" s="226"/>
      <c r="D25" s="4"/>
      <c r="E25" s="4"/>
      <c r="F25" s="4"/>
      <c r="G25" s="4"/>
      <c r="H25" s="4"/>
      <c r="I25" s="4"/>
      <c r="J25" s="10"/>
    </row>
    <row r="26" spans="1:12" ht="16.5">
      <c r="A26" s="629">
        <v>8</v>
      </c>
      <c r="B26" s="628" t="s">
        <v>479</v>
      </c>
      <c r="C26" s="226"/>
      <c r="D26" s="4"/>
      <c r="E26" s="4"/>
      <c r="F26" s="4"/>
      <c r="G26" s="4"/>
      <c r="H26" s="4"/>
      <c r="I26" s="4"/>
      <c r="J26" s="10"/>
    </row>
    <row r="27" spans="1:12" ht="16.5">
      <c r="A27" s="629">
        <v>9</v>
      </c>
      <c r="B27" s="628" t="s">
        <v>468</v>
      </c>
      <c r="C27" s="226"/>
      <c r="D27" s="4"/>
      <c r="E27" s="4"/>
      <c r="F27" s="4"/>
      <c r="G27" s="4"/>
      <c r="H27" s="4"/>
      <c r="I27" s="4"/>
      <c r="J27" s="10"/>
    </row>
    <row r="28" spans="1:12" ht="16.5">
      <c r="A28" s="629">
        <v>10</v>
      </c>
      <c r="B28" s="628" t="s">
        <v>469</v>
      </c>
      <c r="C28" s="226"/>
      <c r="D28" s="4"/>
      <c r="E28" s="4"/>
      <c r="F28" s="4"/>
      <c r="G28" s="4"/>
      <c r="H28" s="4"/>
      <c r="I28" s="4"/>
      <c r="J28" s="10"/>
    </row>
    <row r="29" spans="1:12" ht="16.5">
      <c r="A29" s="629"/>
      <c r="B29" s="628"/>
      <c r="C29" s="226"/>
      <c r="D29" s="4"/>
      <c r="E29" s="4"/>
      <c r="F29" s="4"/>
      <c r="G29" s="4"/>
      <c r="H29" s="4"/>
      <c r="I29" s="4"/>
      <c r="J29" s="10"/>
    </row>
    <row r="30" spans="1:12" ht="21" customHeight="1">
      <c r="A30" s="899" t="s">
        <v>1698</v>
      </c>
      <c r="B30" s="900"/>
      <c r="C30" s="900"/>
      <c r="D30" s="900"/>
      <c r="E30" s="900"/>
      <c r="F30" s="900"/>
      <c r="G30" s="900"/>
      <c r="H30" s="900"/>
      <c r="I30" s="900"/>
      <c r="J30" s="901"/>
    </row>
    <row r="31" spans="1:12" ht="24.75" customHeight="1">
      <c r="A31" s="899"/>
      <c r="B31" s="900"/>
      <c r="C31" s="900"/>
      <c r="D31" s="900"/>
      <c r="E31" s="900"/>
      <c r="F31" s="900"/>
      <c r="G31" s="900"/>
      <c r="H31" s="900"/>
      <c r="I31" s="900"/>
      <c r="J31" s="901"/>
    </row>
    <row r="32" spans="1:12" ht="16.5">
      <c r="A32" s="629">
        <v>11</v>
      </c>
      <c r="B32" s="628" t="s">
        <v>1447</v>
      </c>
      <c r="C32" s="226"/>
      <c r="D32" s="4"/>
      <c r="E32" s="739"/>
      <c r="F32" s="739"/>
      <c r="G32" s="739"/>
      <c r="H32" s="739"/>
      <c r="I32" s="739"/>
      <c r="J32" s="740"/>
    </row>
    <row r="33" spans="1:10" ht="16.5">
      <c r="A33" s="629">
        <v>12</v>
      </c>
      <c r="B33" s="628" t="s">
        <v>470</v>
      </c>
      <c r="C33" s="226"/>
      <c r="D33" s="4"/>
      <c r="E33" s="739"/>
      <c r="F33" s="739"/>
      <c r="G33" s="739"/>
      <c r="H33" s="739"/>
      <c r="I33" s="739"/>
      <c r="J33" s="740"/>
    </row>
    <row r="34" spans="1:10" ht="16.5">
      <c r="A34" s="629">
        <v>13</v>
      </c>
      <c r="B34" s="628" t="s">
        <v>1042</v>
      </c>
      <c r="C34" s="226"/>
      <c r="D34" s="4"/>
      <c r="E34" s="739"/>
      <c r="F34" s="739"/>
      <c r="G34" s="739"/>
      <c r="H34" s="739"/>
      <c r="I34" s="739"/>
      <c r="J34" s="740"/>
    </row>
    <row r="35" spans="1:10" ht="16.5">
      <c r="A35" s="629">
        <v>14</v>
      </c>
      <c r="B35" s="628" t="s">
        <v>1342</v>
      </c>
      <c r="C35" s="226"/>
      <c r="D35" s="4"/>
      <c r="E35" s="739"/>
      <c r="F35" s="739"/>
      <c r="G35" s="739"/>
      <c r="H35" s="739"/>
      <c r="I35" s="739"/>
      <c r="J35" s="740"/>
    </row>
    <row r="36" spans="1:10" ht="16.5">
      <c r="A36" s="629"/>
      <c r="B36" s="628"/>
      <c r="C36" s="226"/>
      <c r="D36" s="4"/>
      <c r="E36" s="4"/>
      <c r="F36" s="4"/>
      <c r="G36" s="4"/>
      <c r="H36" s="4"/>
      <c r="I36" s="4"/>
      <c r="J36" s="10"/>
    </row>
    <row r="37" spans="1:10">
      <c r="A37" s="899" t="s">
        <v>1699</v>
      </c>
      <c r="B37" s="900"/>
      <c r="C37" s="900"/>
      <c r="D37" s="900"/>
      <c r="E37" s="900"/>
      <c r="F37" s="900"/>
      <c r="G37" s="900"/>
      <c r="H37" s="900"/>
      <c r="I37" s="900"/>
      <c r="J37" s="901"/>
    </row>
    <row r="38" spans="1:10" ht="21.75" customHeight="1">
      <c r="A38" s="899"/>
      <c r="B38" s="900"/>
      <c r="C38" s="900"/>
      <c r="D38" s="900"/>
      <c r="E38" s="900"/>
      <c r="F38" s="900"/>
      <c r="G38" s="900"/>
      <c r="H38" s="900"/>
      <c r="I38" s="900"/>
      <c r="J38" s="901"/>
    </row>
    <row r="39" spans="1:10" ht="16.5">
      <c r="A39" s="629">
        <v>15</v>
      </c>
      <c r="B39" s="628" t="s">
        <v>1464</v>
      </c>
      <c r="C39" s="625"/>
      <c r="D39" s="4"/>
      <c r="E39" s="4"/>
      <c r="F39" s="4"/>
      <c r="G39" s="4"/>
      <c r="H39" s="4"/>
      <c r="I39" s="4"/>
      <c r="J39" s="10"/>
    </row>
    <row r="40" spans="1:10" ht="16.5">
      <c r="A40" s="629"/>
      <c r="B40" s="628"/>
      <c r="C40" s="226"/>
      <c r="D40" s="4"/>
      <c r="E40" s="4"/>
      <c r="F40" s="4"/>
      <c r="G40" s="4"/>
      <c r="H40" s="4"/>
      <c r="I40" s="4"/>
      <c r="J40" s="10"/>
    </row>
    <row r="41" spans="1:10" ht="17.25" customHeight="1">
      <c r="A41" s="899" t="s">
        <v>1700</v>
      </c>
      <c r="B41" s="900"/>
      <c r="C41" s="900"/>
      <c r="D41" s="900"/>
      <c r="E41" s="900"/>
      <c r="F41" s="900"/>
      <c r="G41" s="900"/>
      <c r="H41" s="900"/>
      <c r="I41" s="900"/>
      <c r="J41" s="901"/>
    </row>
    <row r="42" spans="1:10" ht="12" customHeight="1">
      <c r="A42" s="899"/>
      <c r="B42" s="900"/>
      <c r="C42" s="900"/>
      <c r="D42" s="900"/>
      <c r="E42" s="900"/>
      <c r="F42" s="900"/>
      <c r="G42" s="900"/>
      <c r="H42" s="900"/>
      <c r="I42" s="900"/>
      <c r="J42" s="901"/>
    </row>
    <row r="43" spans="1:10" ht="16.5">
      <c r="A43" s="629">
        <v>16</v>
      </c>
      <c r="B43" s="628" t="s">
        <v>1581</v>
      </c>
      <c r="C43" s="226"/>
      <c r="D43" s="4"/>
      <c r="E43" s="4"/>
      <c r="F43" s="4"/>
      <c r="G43" s="4"/>
      <c r="H43" s="4"/>
      <c r="I43" s="4"/>
      <c r="J43" s="10"/>
    </row>
    <row r="44" spans="1:10" ht="16.5">
      <c r="A44" s="629"/>
      <c r="B44" s="628"/>
      <c r="C44" s="226"/>
      <c r="D44" s="4"/>
      <c r="E44" s="4"/>
      <c r="F44" s="4"/>
      <c r="G44" s="4"/>
      <c r="H44" s="4"/>
      <c r="I44" s="4"/>
      <c r="J44" s="10"/>
    </row>
    <row r="45" spans="1:10">
      <c r="A45" s="899" t="s">
        <v>1701</v>
      </c>
      <c r="B45" s="900"/>
      <c r="C45" s="900"/>
      <c r="D45" s="900"/>
      <c r="E45" s="900"/>
      <c r="F45" s="900"/>
      <c r="G45" s="900"/>
      <c r="H45" s="900"/>
      <c r="I45" s="900"/>
      <c r="J45" s="901"/>
    </row>
    <row r="46" spans="1:10" ht="19.5" customHeight="1">
      <c r="A46" s="899"/>
      <c r="B46" s="900"/>
      <c r="C46" s="900"/>
      <c r="D46" s="900"/>
      <c r="E46" s="900"/>
      <c r="F46" s="900"/>
      <c r="G46" s="900"/>
      <c r="H46" s="900"/>
      <c r="I46" s="900"/>
      <c r="J46" s="901"/>
    </row>
    <row r="47" spans="1:10" ht="16.5">
      <c r="A47" s="629">
        <v>17</v>
      </c>
      <c r="B47" s="628" t="s">
        <v>1550</v>
      </c>
      <c r="C47" s="226"/>
      <c r="D47" s="4"/>
      <c r="E47" s="4"/>
      <c r="F47" s="4"/>
      <c r="G47" s="4"/>
      <c r="H47" s="4"/>
      <c r="I47" s="4"/>
      <c r="J47" s="10"/>
    </row>
    <row r="48" spans="1:10" ht="16.5">
      <c r="A48" s="629">
        <v>18</v>
      </c>
      <c r="B48" s="628" t="s">
        <v>1551</v>
      </c>
      <c r="C48" s="226"/>
      <c r="D48" s="4"/>
      <c r="E48" s="4"/>
      <c r="F48" s="4"/>
      <c r="G48" s="4"/>
      <c r="H48" s="4"/>
      <c r="I48" s="4"/>
      <c r="J48" s="10"/>
    </row>
    <row r="49" spans="1:10" ht="16.5">
      <c r="A49" s="629">
        <v>19</v>
      </c>
      <c r="B49" s="628" t="s">
        <v>1552</v>
      </c>
      <c r="C49" s="226"/>
      <c r="D49" s="4"/>
      <c r="E49" s="4"/>
      <c r="F49" s="4"/>
      <c r="G49" s="4"/>
      <c r="H49" s="4"/>
      <c r="I49" s="4"/>
      <c r="J49" s="10"/>
    </row>
    <row r="50" spans="1:10" ht="5.25" customHeight="1">
      <c r="A50" s="14"/>
      <c r="B50" s="4"/>
      <c r="C50" s="4"/>
      <c r="D50" s="4"/>
      <c r="E50" s="4"/>
      <c r="F50" s="4"/>
      <c r="G50" s="4"/>
      <c r="H50" s="4"/>
      <c r="I50" s="4"/>
      <c r="J50" s="10"/>
    </row>
    <row r="51" spans="1:10">
      <c r="A51" s="899" t="s">
        <v>1770</v>
      </c>
      <c r="B51" s="900"/>
      <c r="C51" s="900"/>
      <c r="D51" s="900"/>
      <c r="E51" s="900"/>
      <c r="F51" s="900"/>
      <c r="G51" s="900"/>
      <c r="H51" s="900"/>
      <c r="I51" s="900"/>
      <c r="J51" s="901"/>
    </row>
    <row r="52" spans="1:10">
      <c r="A52" s="899"/>
      <c r="B52" s="900"/>
      <c r="C52" s="900"/>
      <c r="D52" s="900"/>
      <c r="E52" s="900"/>
      <c r="F52" s="900"/>
      <c r="G52" s="900"/>
      <c r="H52" s="900"/>
      <c r="I52" s="900"/>
      <c r="J52" s="901"/>
    </row>
    <row r="53" spans="1:10">
      <c r="A53" s="899"/>
      <c r="B53" s="900"/>
      <c r="C53" s="900"/>
      <c r="D53" s="900"/>
      <c r="E53" s="900"/>
      <c r="F53" s="900"/>
      <c r="G53" s="900"/>
      <c r="H53" s="900"/>
      <c r="I53" s="900"/>
      <c r="J53" s="901"/>
    </row>
    <row r="54" spans="1:10" ht="16.5">
      <c r="A54" s="629">
        <v>1</v>
      </c>
      <c r="B54" s="628" t="s">
        <v>1582</v>
      </c>
      <c r="C54" s="628"/>
      <c r="D54" s="4"/>
      <c r="E54" s="4"/>
      <c r="F54" s="4"/>
      <c r="G54" s="4"/>
      <c r="H54" s="4"/>
      <c r="I54" s="4"/>
      <c r="J54" s="10"/>
    </row>
    <row r="55" spans="1:10" ht="16.5">
      <c r="A55" s="629">
        <v>2</v>
      </c>
      <c r="B55" s="628" t="s">
        <v>1583</v>
      </c>
      <c r="C55" s="628"/>
      <c r="D55" s="4"/>
      <c r="E55" s="4"/>
      <c r="F55" s="4"/>
      <c r="G55" s="4"/>
      <c r="H55" s="4"/>
      <c r="I55" s="4"/>
      <c r="J55" s="10"/>
    </row>
    <row r="56" spans="1:10" ht="16.5">
      <c r="A56" s="629">
        <v>3</v>
      </c>
      <c r="B56" s="628" t="s">
        <v>1584</v>
      </c>
      <c r="C56" s="628"/>
      <c r="D56" s="4"/>
      <c r="E56" s="4"/>
      <c r="F56" s="4"/>
      <c r="G56" s="4"/>
      <c r="H56" s="4"/>
      <c r="I56" s="4"/>
      <c r="J56" s="10"/>
    </row>
    <row r="57" spans="1:10" ht="16.5">
      <c r="A57" s="629">
        <v>4</v>
      </c>
      <c r="B57" s="628" t="s">
        <v>1585</v>
      </c>
      <c r="C57" s="628"/>
      <c r="D57" s="4"/>
      <c r="E57" s="4"/>
      <c r="F57" s="4"/>
      <c r="G57" s="4"/>
      <c r="H57" s="4"/>
      <c r="I57" s="4"/>
      <c r="J57" s="10"/>
    </row>
    <row r="58" spans="1:10" ht="16.5">
      <c r="A58" s="629">
        <v>5</v>
      </c>
      <c r="B58" s="628" t="s">
        <v>1586</v>
      </c>
      <c r="C58" s="628"/>
      <c r="D58" s="4"/>
      <c r="E58" s="4"/>
      <c r="F58" s="4"/>
      <c r="G58" s="4"/>
      <c r="H58" s="4"/>
      <c r="I58" s="4"/>
      <c r="J58" s="10"/>
    </row>
    <row r="59" spans="1:10" ht="6" customHeight="1">
      <c r="A59" s="14"/>
      <c r="B59" s="4"/>
      <c r="C59" s="4"/>
      <c r="D59" s="4"/>
      <c r="E59" s="4"/>
      <c r="F59" s="4"/>
      <c r="G59" s="4"/>
      <c r="H59" s="4"/>
      <c r="I59" s="4"/>
      <c r="J59" s="10"/>
    </row>
    <row r="60" spans="1:10">
      <c r="A60" s="914" t="s">
        <v>1434</v>
      </c>
      <c r="B60" s="915"/>
      <c r="C60" s="915"/>
      <c r="D60" s="915"/>
      <c r="E60" s="915"/>
      <c r="F60" s="915"/>
      <c r="G60" s="915"/>
      <c r="H60" s="915"/>
      <c r="I60" s="915"/>
      <c r="J60" s="916"/>
    </row>
    <row r="61" spans="1:10">
      <c r="A61" s="914"/>
      <c r="B61" s="915"/>
      <c r="C61" s="915"/>
      <c r="D61" s="915"/>
      <c r="E61" s="915"/>
      <c r="F61" s="915"/>
      <c r="G61" s="915"/>
      <c r="H61" s="915"/>
      <c r="I61" s="915"/>
      <c r="J61" s="916"/>
    </row>
    <row r="62" spans="1:10" ht="16.5">
      <c r="A62" s="629">
        <v>1</v>
      </c>
      <c r="B62" s="628" t="s">
        <v>1587</v>
      </c>
      <c r="C62" s="4"/>
      <c r="D62" s="4"/>
      <c r="E62" s="4"/>
      <c r="F62" s="4"/>
      <c r="G62" s="4"/>
      <c r="H62" s="4"/>
      <c r="I62" s="4"/>
      <c r="J62" s="10"/>
    </row>
    <row r="63" spans="1:10" ht="16.5">
      <c r="A63" s="629">
        <v>2</v>
      </c>
      <c r="B63" s="628" t="s">
        <v>1588</v>
      </c>
      <c r="C63" s="4"/>
      <c r="D63" s="4"/>
      <c r="E63" s="4"/>
      <c r="F63" s="4"/>
      <c r="G63" s="4"/>
      <c r="H63" s="4"/>
      <c r="I63" s="4"/>
      <c r="J63" s="10"/>
    </row>
    <row r="64" spans="1:10" ht="16.5">
      <c r="A64" s="629">
        <v>3</v>
      </c>
      <c r="B64" s="628" t="s">
        <v>1589</v>
      </c>
      <c r="C64" s="4"/>
      <c r="D64" s="4"/>
      <c r="E64" s="4"/>
      <c r="F64" s="4"/>
      <c r="G64" s="4"/>
      <c r="H64" s="4"/>
      <c r="I64" s="4"/>
      <c r="J64" s="10"/>
    </row>
    <row r="65" spans="1:10" ht="6" customHeight="1">
      <c r="A65" s="496"/>
      <c r="B65" s="4"/>
      <c r="C65" s="4"/>
      <c r="D65" s="4"/>
      <c r="E65" s="4"/>
      <c r="F65" s="4"/>
      <c r="G65" s="4"/>
      <c r="H65" s="4"/>
      <c r="I65" s="4"/>
      <c r="J65" s="10"/>
    </row>
    <row r="66" spans="1:10" ht="6.75" customHeight="1">
      <c r="A66" s="501"/>
      <c r="B66" s="4"/>
      <c r="C66" s="4"/>
      <c r="D66" s="4"/>
      <c r="E66" s="4"/>
      <c r="F66" s="4"/>
      <c r="G66" s="4"/>
      <c r="H66" s="4"/>
      <c r="I66" s="4"/>
      <c r="J66" s="10"/>
    </row>
    <row r="67" spans="1:10" ht="14.25" customHeight="1">
      <c r="A67" s="899" t="s">
        <v>1702</v>
      </c>
      <c r="B67" s="900"/>
      <c r="C67" s="900"/>
      <c r="D67" s="900"/>
      <c r="E67" s="900"/>
      <c r="F67" s="900"/>
      <c r="G67" s="900"/>
      <c r="H67" s="900"/>
      <c r="I67" s="900"/>
      <c r="J67" s="901"/>
    </row>
    <row r="68" spans="1:10" ht="15.75" customHeight="1">
      <c r="A68" s="899"/>
      <c r="B68" s="900"/>
      <c r="C68" s="900"/>
      <c r="D68" s="900"/>
      <c r="E68" s="900"/>
      <c r="F68" s="900"/>
      <c r="G68" s="900"/>
      <c r="H68" s="900"/>
      <c r="I68" s="900"/>
      <c r="J68" s="901"/>
    </row>
    <row r="69" spans="1:10" ht="16.5">
      <c r="A69" s="629">
        <v>1</v>
      </c>
      <c r="B69" s="628" t="s">
        <v>1723</v>
      </c>
      <c r="C69" s="226"/>
      <c r="D69" s="4"/>
      <c r="E69" s="4"/>
      <c r="F69" s="4"/>
      <c r="G69" s="4"/>
      <c r="H69" s="4"/>
      <c r="I69" s="4"/>
      <c r="J69" s="10"/>
    </row>
    <row r="70" spans="1:10" ht="16.5">
      <c r="A70" s="629">
        <v>2</v>
      </c>
      <c r="B70" s="628" t="s">
        <v>1724</v>
      </c>
      <c r="C70" s="226"/>
      <c r="D70" s="4"/>
      <c r="E70" s="4"/>
      <c r="F70" s="4"/>
      <c r="G70" s="4"/>
      <c r="H70" s="4"/>
      <c r="I70" s="4"/>
      <c r="J70" s="10"/>
    </row>
    <row r="71" spans="1:10" ht="16.5">
      <c r="A71" s="629">
        <v>3</v>
      </c>
      <c r="B71" s="628" t="s">
        <v>1730</v>
      </c>
      <c r="C71" s="226"/>
      <c r="D71" s="4"/>
      <c r="E71" s="4"/>
      <c r="F71" s="4"/>
      <c r="G71" s="4"/>
      <c r="H71" s="4"/>
      <c r="I71" s="4"/>
      <c r="J71" s="10"/>
    </row>
    <row r="72" spans="1:10" ht="16.5">
      <c r="A72" s="629"/>
      <c r="B72" s="628" t="s">
        <v>1725</v>
      </c>
      <c r="C72" s="226"/>
      <c r="D72" s="4"/>
      <c r="E72" s="4"/>
      <c r="F72" s="4"/>
      <c r="G72" s="4"/>
      <c r="H72" s="4"/>
      <c r="I72" s="4"/>
      <c r="J72" s="10"/>
    </row>
    <row r="73" spans="1:10" ht="16.5">
      <c r="A73" s="629">
        <v>4</v>
      </c>
      <c r="B73" s="628" t="s">
        <v>1731</v>
      </c>
      <c r="C73" s="226"/>
      <c r="D73" s="4"/>
      <c r="E73" s="4"/>
      <c r="F73" s="4"/>
      <c r="G73" s="4"/>
      <c r="H73" s="4"/>
      <c r="I73" s="4"/>
      <c r="J73" s="10"/>
    </row>
    <row r="74" spans="1:10" ht="16.5">
      <c r="A74" s="629"/>
      <c r="B74" s="628" t="s">
        <v>1725</v>
      </c>
      <c r="C74" s="226"/>
      <c r="D74" s="4"/>
      <c r="E74" s="4"/>
      <c r="F74" s="4"/>
      <c r="G74" s="4"/>
      <c r="H74" s="4"/>
      <c r="I74" s="4"/>
      <c r="J74" s="10"/>
    </row>
    <row r="75" spans="1:10" ht="16.5">
      <c r="A75" s="629">
        <v>5</v>
      </c>
      <c r="B75" s="628" t="s">
        <v>471</v>
      </c>
      <c r="C75" s="226"/>
      <c r="D75" s="4"/>
      <c r="E75" s="4"/>
      <c r="F75" s="4"/>
      <c r="G75" s="4"/>
      <c r="H75" s="4"/>
      <c r="I75" s="4"/>
      <c r="J75" s="10"/>
    </row>
    <row r="76" spans="1:10" ht="16.5">
      <c r="A76" s="629">
        <v>6</v>
      </c>
      <c r="B76" s="628" t="s">
        <v>472</v>
      </c>
      <c r="C76" s="226"/>
      <c r="D76" s="4"/>
      <c r="E76" s="4"/>
      <c r="F76" s="4"/>
      <c r="G76" s="4"/>
      <c r="H76" s="4"/>
      <c r="I76" s="4"/>
      <c r="J76" s="10"/>
    </row>
    <row r="77" spans="1:10" ht="16.5">
      <c r="A77" s="629">
        <v>7</v>
      </c>
      <c r="B77" s="628" t="s">
        <v>473</v>
      </c>
      <c r="C77" s="226"/>
      <c r="D77" s="4"/>
      <c r="E77" s="4"/>
      <c r="F77" s="4"/>
      <c r="G77" s="4"/>
      <c r="H77" s="4"/>
      <c r="I77" s="4"/>
      <c r="J77" s="10"/>
    </row>
    <row r="78" spans="1:10" ht="13.5" customHeight="1">
      <c r="A78" s="629">
        <v>8</v>
      </c>
      <c r="B78" s="628" t="s">
        <v>1374</v>
      </c>
      <c r="C78" s="226"/>
      <c r="D78" s="4"/>
      <c r="E78" s="4"/>
      <c r="F78" s="4"/>
      <c r="G78" s="4"/>
      <c r="H78" s="4"/>
      <c r="I78" s="4"/>
      <c r="J78" s="10"/>
    </row>
    <row r="79" spans="1:10" ht="11.25" customHeight="1" thickBot="1">
      <c r="A79" s="16"/>
      <c r="B79" s="12"/>
      <c r="C79" s="12"/>
      <c r="D79" s="12"/>
      <c r="E79" s="12"/>
      <c r="F79" s="12"/>
      <c r="G79" s="12"/>
      <c r="H79" s="12"/>
      <c r="I79" s="12"/>
      <c r="J79" s="13"/>
    </row>
    <row r="80" spans="1:10">
      <c r="A80" s="896" t="s">
        <v>480</v>
      </c>
      <c r="B80" s="897"/>
      <c r="C80" s="897"/>
      <c r="D80" s="897"/>
      <c r="E80" s="897"/>
      <c r="F80" s="897"/>
      <c r="G80" s="897"/>
      <c r="H80" s="897"/>
      <c r="I80" s="897"/>
      <c r="J80" s="898"/>
    </row>
    <row r="81" spans="1:10" ht="15.75" customHeight="1">
      <c r="A81" s="902" t="s">
        <v>482</v>
      </c>
      <c r="B81" s="903"/>
      <c r="C81" s="903"/>
      <c r="D81" s="903"/>
      <c r="E81" s="903"/>
      <c r="F81" s="903"/>
      <c r="G81" s="903"/>
      <c r="H81" s="903"/>
      <c r="I81" s="903"/>
      <c r="J81" s="904"/>
    </row>
    <row r="82" spans="1:10" ht="17.25" customHeight="1">
      <c r="A82" s="902"/>
      <c r="B82" s="903"/>
      <c r="C82" s="903"/>
      <c r="D82" s="903"/>
      <c r="E82" s="903"/>
      <c r="F82" s="903"/>
      <c r="G82" s="903"/>
      <c r="H82" s="903"/>
      <c r="I82" s="903"/>
      <c r="J82" s="904"/>
    </row>
    <row r="83" spans="1:10" ht="15.75" customHeight="1">
      <c r="A83" s="902"/>
      <c r="B83" s="903"/>
      <c r="C83" s="903"/>
      <c r="D83" s="903"/>
      <c r="E83" s="903"/>
      <c r="F83" s="903"/>
      <c r="G83" s="903"/>
      <c r="H83" s="903"/>
      <c r="I83" s="903"/>
      <c r="J83" s="904"/>
    </row>
    <row r="84" spans="1:10" ht="6" customHeight="1">
      <c r="A84" s="908"/>
      <c r="B84" s="909"/>
      <c r="C84" s="909"/>
      <c r="D84" s="909"/>
      <c r="E84" s="909"/>
      <c r="F84" s="909"/>
      <c r="G84" s="909"/>
      <c r="H84" s="909"/>
      <c r="I84" s="909"/>
      <c r="J84" s="910"/>
    </row>
    <row r="85" spans="1:10" ht="19.5" customHeight="1">
      <c r="A85" s="902" t="s">
        <v>1590</v>
      </c>
      <c r="B85" s="903"/>
      <c r="C85" s="903"/>
      <c r="D85" s="903"/>
      <c r="E85" s="903"/>
      <c r="F85" s="903"/>
      <c r="G85" s="903"/>
      <c r="H85" s="903"/>
      <c r="I85" s="903"/>
      <c r="J85" s="904"/>
    </row>
    <row r="86" spans="1:10" ht="18" customHeight="1" thickBot="1">
      <c r="A86" s="905"/>
      <c r="B86" s="906"/>
      <c r="C86" s="906"/>
      <c r="D86" s="906"/>
      <c r="E86" s="906"/>
      <c r="F86" s="906"/>
      <c r="G86" s="906"/>
      <c r="H86" s="906"/>
      <c r="I86" s="906"/>
      <c r="J86" s="907"/>
    </row>
    <row r="87" spans="1:10" ht="15" customHeight="1">
      <c r="A87" s="911" t="s">
        <v>481</v>
      </c>
      <c r="B87" s="912"/>
      <c r="C87" s="912"/>
      <c r="D87" s="912"/>
      <c r="E87" s="912"/>
      <c r="F87" s="912"/>
      <c r="G87" s="912"/>
      <c r="H87" s="912"/>
      <c r="I87" s="912"/>
      <c r="J87" s="913"/>
    </row>
    <row r="88" spans="1:10" ht="27" customHeight="1">
      <c r="A88" s="892" t="s">
        <v>1703</v>
      </c>
      <c r="B88" s="893"/>
      <c r="C88" s="893"/>
      <c r="D88" s="893"/>
      <c r="E88" s="893"/>
      <c r="F88" s="893"/>
      <c r="G88" s="893"/>
      <c r="H88" s="893"/>
      <c r="I88" s="893"/>
      <c r="J88" s="894"/>
    </row>
    <row r="89" spans="1:10" ht="24" customHeight="1" thickBot="1">
      <c r="A89" s="892"/>
      <c r="B89" s="893"/>
      <c r="C89" s="893"/>
      <c r="D89" s="893"/>
      <c r="E89" s="893"/>
      <c r="F89" s="893"/>
      <c r="G89" s="893"/>
      <c r="H89" s="893"/>
      <c r="I89" s="893"/>
      <c r="J89" s="894"/>
    </row>
    <row r="90" spans="1:10" ht="6" customHeight="1">
      <c r="A90" s="895"/>
      <c r="B90" s="895"/>
      <c r="C90" s="895"/>
      <c r="D90" s="895"/>
      <c r="E90" s="895"/>
      <c r="F90" s="895"/>
      <c r="G90" s="895"/>
      <c r="H90" s="895"/>
      <c r="I90" s="895"/>
      <c r="J90" s="895"/>
    </row>
    <row r="92" spans="1:10" ht="59.25" customHeight="1">
      <c r="B92" s="888" t="s">
        <v>1740</v>
      </c>
      <c r="C92" s="888"/>
      <c r="D92" s="888"/>
      <c r="E92" s="888"/>
      <c r="F92" s="888"/>
      <c r="G92" s="888"/>
      <c r="H92" s="888"/>
      <c r="I92" s="888"/>
      <c r="J92" s="888"/>
    </row>
  </sheetData>
  <mergeCells count="26">
    <mergeCell ref="A87:J87"/>
    <mergeCell ref="A1:C1"/>
    <mergeCell ref="D1:G1"/>
    <mergeCell ref="H1:J1"/>
    <mergeCell ref="A60:J61"/>
    <mergeCell ref="A2:J2"/>
    <mergeCell ref="A30:J31"/>
    <mergeCell ref="A37:J38"/>
    <mergeCell ref="A41:J42"/>
    <mergeCell ref="A45:J46"/>
    <mergeCell ref="B92:J92"/>
    <mergeCell ref="A3:J3"/>
    <mergeCell ref="A4:J4"/>
    <mergeCell ref="A5:J5"/>
    <mergeCell ref="A6:J6"/>
    <mergeCell ref="A8:J8"/>
    <mergeCell ref="A9:J9"/>
    <mergeCell ref="A88:J89"/>
    <mergeCell ref="A90:J90"/>
    <mergeCell ref="A80:J80"/>
    <mergeCell ref="A17:J18"/>
    <mergeCell ref="A67:J68"/>
    <mergeCell ref="A81:J83"/>
    <mergeCell ref="A51:J53"/>
    <mergeCell ref="A85:J86"/>
    <mergeCell ref="A84:J84"/>
  </mergeCells>
  <printOptions horizontalCentered="1"/>
  <pageMargins left="0.55118110236220474" right="0.62992125984251968" top="0.74803149606299213" bottom="0.15748031496062992" header="0" footer="0.15748031496062992"/>
  <pageSetup scale="75" fitToHeight="10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B09A5B"/>
  </sheetPr>
  <dimension ref="A1:J78"/>
  <sheetViews>
    <sheetView zoomScale="85" zoomScaleNormal="85" workbookViewId="0">
      <selection sqref="A1:K1"/>
    </sheetView>
  </sheetViews>
  <sheetFormatPr baseColWidth="10" defaultRowHeight="12.75"/>
  <cols>
    <col min="1" max="1" width="3.85546875" style="2" customWidth="1"/>
    <col min="2" max="2" width="14.42578125" style="2" customWidth="1"/>
    <col min="3" max="3" width="12.5703125" style="2" customWidth="1"/>
    <col min="4" max="16384" width="11.42578125" style="2"/>
  </cols>
  <sheetData>
    <row r="1" spans="1:10">
      <c r="A1" s="854" t="s">
        <v>460</v>
      </c>
      <c r="B1" s="854"/>
      <c r="C1" s="854"/>
      <c r="D1" s="855"/>
      <c r="E1" s="855"/>
      <c r="F1" s="855"/>
      <c r="G1" s="855"/>
      <c r="H1" s="856" t="s">
        <v>461</v>
      </c>
      <c r="I1" s="856"/>
      <c r="J1" s="856"/>
    </row>
    <row r="2" spans="1:10" ht="19.5" customHeight="1">
      <c r="A2" s="857" t="s">
        <v>1580</v>
      </c>
      <c r="B2" s="857"/>
      <c r="C2" s="857"/>
      <c r="D2" s="857"/>
      <c r="E2" s="857"/>
      <c r="F2" s="857"/>
      <c r="G2" s="857"/>
      <c r="H2" s="857"/>
      <c r="I2" s="857"/>
      <c r="J2" s="857"/>
    </row>
    <row r="3" spans="1:10" ht="15.75">
      <c r="A3" s="858" t="s">
        <v>1443</v>
      </c>
      <c r="B3" s="858"/>
      <c r="C3" s="858"/>
      <c r="D3" s="858"/>
      <c r="E3" s="858"/>
      <c r="F3" s="858"/>
      <c r="G3" s="858"/>
      <c r="H3" s="858"/>
      <c r="I3" s="858"/>
      <c r="J3" s="858"/>
    </row>
    <row r="4" spans="1:10" ht="15">
      <c r="A4" s="859" t="s">
        <v>1444</v>
      </c>
      <c r="B4" s="859"/>
      <c r="C4" s="859"/>
      <c r="D4" s="859"/>
      <c r="E4" s="859"/>
      <c r="F4" s="859"/>
      <c r="G4" s="859"/>
      <c r="H4" s="859"/>
      <c r="I4" s="859"/>
      <c r="J4" s="859"/>
    </row>
    <row r="5" spans="1:10" ht="15">
      <c r="A5" s="859" t="s">
        <v>1445</v>
      </c>
      <c r="B5" s="859"/>
      <c r="C5" s="859"/>
      <c r="D5" s="859"/>
      <c r="E5" s="859"/>
      <c r="F5" s="859"/>
      <c r="G5" s="859"/>
      <c r="H5" s="859"/>
      <c r="I5" s="859"/>
      <c r="J5" s="859"/>
    </row>
    <row r="6" spans="1:10" ht="15">
      <c r="A6" s="859" t="s">
        <v>1446</v>
      </c>
      <c r="B6" s="859"/>
      <c r="C6" s="859"/>
      <c r="D6" s="859"/>
      <c r="E6" s="859"/>
      <c r="F6" s="859"/>
      <c r="G6" s="859"/>
      <c r="H6" s="859"/>
      <c r="I6" s="859"/>
      <c r="J6" s="859"/>
    </row>
    <row r="7" spans="1:10" ht="5.25" customHeight="1" thickBot="1"/>
    <row r="8" spans="1:10">
      <c r="A8" s="863"/>
      <c r="B8" s="864"/>
      <c r="C8" s="864"/>
      <c r="D8" s="864"/>
      <c r="E8" s="864"/>
      <c r="F8" s="864"/>
      <c r="G8" s="864"/>
      <c r="H8" s="864"/>
      <c r="I8" s="864"/>
      <c r="J8" s="865"/>
    </row>
    <row r="9" spans="1:10">
      <c r="A9" s="866" t="s">
        <v>466</v>
      </c>
      <c r="B9" s="867"/>
      <c r="C9" s="867"/>
      <c r="D9" s="867"/>
      <c r="E9" s="867"/>
      <c r="F9" s="867"/>
      <c r="G9" s="867"/>
      <c r="H9" s="867"/>
      <c r="I9" s="867"/>
      <c r="J9" s="868"/>
    </row>
    <row r="10" spans="1:10">
      <c r="A10" s="866"/>
      <c r="B10" s="867"/>
      <c r="C10" s="867"/>
      <c r="D10" s="867"/>
      <c r="E10" s="867"/>
      <c r="F10" s="867"/>
      <c r="G10" s="867"/>
      <c r="H10" s="867"/>
      <c r="I10" s="867"/>
      <c r="J10" s="868"/>
    </row>
    <row r="11" spans="1:10" ht="12.75" customHeight="1">
      <c r="A11" s="14"/>
      <c r="B11" s="4"/>
      <c r="C11" s="4"/>
      <c r="D11" s="4"/>
      <c r="E11" s="4"/>
      <c r="F11" s="4"/>
      <c r="G11" s="4"/>
      <c r="H11" s="4"/>
      <c r="I11" s="4"/>
      <c r="J11" s="10"/>
    </row>
    <row r="12" spans="1:10" ht="12.75" customHeight="1">
      <c r="A12" s="262"/>
      <c r="B12" s="263"/>
      <c r="C12" s="263"/>
      <c r="D12" s="263"/>
      <c r="E12" s="263"/>
      <c r="F12" s="263"/>
      <c r="G12" s="263"/>
      <c r="H12" s="263"/>
      <c r="I12" s="263"/>
      <c r="J12" s="264"/>
    </row>
    <row r="13" spans="1:10" ht="12.75" customHeight="1">
      <c r="A13" s="262"/>
      <c r="B13" s="279" t="s">
        <v>1003</v>
      </c>
      <c r="C13" s="270"/>
      <c r="D13" s="917" t="s">
        <v>1127</v>
      </c>
      <c r="E13" s="917"/>
      <c r="F13" s="917"/>
      <c r="G13" s="917"/>
      <c r="H13" s="917"/>
      <c r="I13" s="917"/>
      <c r="J13" s="918"/>
    </row>
    <row r="14" spans="1:10" ht="12.75" customHeight="1">
      <c r="A14" s="262"/>
      <c r="B14" s="280"/>
      <c r="C14" s="270"/>
      <c r="D14" s="917"/>
      <c r="E14" s="917"/>
      <c r="F14" s="917"/>
      <c r="G14" s="917"/>
      <c r="H14" s="917"/>
      <c r="I14" s="917"/>
      <c r="J14" s="918"/>
    </row>
    <row r="15" spans="1:10" ht="12.75" customHeight="1">
      <c r="A15" s="262"/>
      <c r="B15" s="280"/>
      <c r="C15" s="270"/>
      <c r="D15" s="183"/>
      <c r="E15" s="183"/>
      <c r="F15" s="183"/>
      <c r="G15" s="183"/>
      <c r="H15" s="183"/>
      <c r="I15" s="183"/>
      <c r="J15" s="278"/>
    </row>
    <row r="16" spans="1:10" ht="12.75" customHeight="1">
      <c r="A16" s="262"/>
      <c r="B16" s="280" t="s">
        <v>1004</v>
      </c>
      <c r="C16" s="270"/>
      <c r="D16" s="873" t="s">
        <v>1010</v>
      </c>
      <c r="E16" s="873"/>
      <c r="F16" s="873"/>
      <c r="G16" s="873"/>
      <c r="H16" s="873"/>
      <c r="I16" s="873"/>
      <c r="J16" s="876"/>
    </row>
    <row r="17" spans="1:10" ht="12.75" customHeight="1">
      <c r="A17" s="262"/>
      <c r="B17" s="280"/>
      <c r="C17" s="270"/>
      <c r="D17" s="265"/>
      <c r="E17" s="265"/>
      <c r="F17" s="265"/>
      <c r="G17" s="265"/>
      <c r="H17" s="265"/>
      <c r="I17" s="265"/>
      <c r="J17" s="266"/>
    </row>
    <row r="18" spans="1:10" ht="12.75" customHeight="1">
      <c r="A18" s="262"/>
      <c r="B18" s="280" t="s">
        <v>1005</v>
      </c>
      <c r="C18" s="270"/>
      <c r="D18" s="182" t="s">
        <v>1124</v>
      </c>
      <c r="E18" s="182"/>
      <c r="F18" s="182"/>
      <c r="G18" s="182"/>
      <c r="H18" s="182"/>
      <c r="I18" s="182"/>
      <c r="J18" s="286"/>
    </row>
    <row r="19" spans="1:10" ht="12.75" customHeight="1">
      <c r="A19" s="262"/>
      <c r="B19" s="280"/>
      <c r="C19" s="270"/>
      <c r="D19" s="182"/>
      <c r="E19" s="182"/>
      <c r="F19" s="182"/>
      <c r="G19" s="182"/>
      <c r="H19" s="182"/>
      <c r="I19" s="182"/>
      <c r="J19" s="286"/>
    </row>
    <row r="20" spans="1:10" ht="12.75" customHeight="1">
      <c r="A20" s="262"/>
      <c r="B20" s="280"/>
      <c r="C20" s="270"/>
      <c r="D20" s="182"/>
      <c r="E20" s="182"/>
      <c r="F20" s="182"/>
      <c r="G20" s="182"/>
      <c r="H20" s="182"/>
      <c r="I20" s="182"/>
      <c r="J20" s="286"/>
    </row>
    <row r="21" spans="1:10" ht="12.75" customHeight="1">
      <c r="A21" s="262"/>
      <c r="B21" s="279" t="s">
        <v>1006</v>
      </c>
      <c r="C21" s="270"/>
      <c r="D21" s="921" t="s">
        <v>1559</v>
      </c>
      <c r="E21" s="921"/>
      <c r="F21" s="921"/>
      <c r="G21" s="921"/>
      <c r="H21" s="921"/>
      <c r="I21" s="921"/>
      <c r="J21" s="922"/>
    </row>
    <row r="22" spans="1:10" ht="12.75" customHeight="1">
      <c r="A22" s="262"/>
      <c r="B22" s="280"/>
      <c r="C22" s="270"/>
      <c r="D22" s="921"/>
      <c r="E22" s="921"/>
      <c r="F22" s="921"/>
      <c r="G22" s="921"/>
      <c r="H22" s="921"/>
      <c r="I22" s="921"/>
      <c r="J22" s="922"/>
    </row>
    <row r="23" spans="1:10" ht="12.75" customHeight="1">
      <c r="A23" s="262"/>
      <c r="B23" s="280"/>
      <c r="C23" s="270"/>
      <c r="D23" s="921"/>
      <c r="E23" s="921"/>
      <c r="F23" s="921"/>
      <c r="G23" s="921"/>
      <c r="H23" s="921"/>
      <c r="I23" s="921"/>
      <c r="J23" s="922"/>
    </row>
    <row r="24" spans="1:10" ht="12.75" customHeight="1">
      <c r="A24" s="262"/>
      <c r="B24" s="280"/>
      <c r="C24" s="270"/>
      <c r="D24" s="182"/>
      <c r="E24" s="182"/>
      <c r="F24" s="182"/>
      <c r="G24" s="182"/>
      <c r="H24" s="182"/>
      <c r="I24" s="182"/>
      <c r="J24" s="286"/>
    </row>
    <row r="25" spans="1:10" ht="12.75" customHeight="1">
      <c r="A25" s="262"/>
      <c r="B25" s="279"/>
      <c r="C25" s="270"/>
      <c r="D25" s="919" t="s">
        <v>1558</v>
      </c>
      <c r="E25" s="919"/>
      <c r="F25" s="919"/>
      <c r="G25" s="919"/>
      <c r="H25" s="919"/>
      <c r="I25" s="919"/>
      <c r="J25" s="920"/>
    </row>
    <row r="26" spans="1:10" ht="12.75" customHeight="1">
      <c r="A26" s="262"/>
      <c r="B26" s="279"/>
      <c r="C26" s="270"/>
      <c r="D26" s="919"/>
      <c r="E26" s="919"/>
      <c r="F26" s="919"/>
      <c r="G26" s="919"/>
      <c r="H26" s="919"/>
      <c r="I26" s="919"/>
      <c r="J26" s="920"/>
    </row>
    <row r="27" spans="1:10" ht="12.75" customHeight="1">
      <c r="A27" s="262"/>
      <c r="B27" s="279"/>
      <c r="C27" s="270"/>
      <c r="D27" s="919"/>
      <c r="E27" s="919"/>
      <c r="F27" s="919"/>
      <c r="G27" s="919"/>
      <c r="H27" s="919"/>
      <c r="I27" s="919"/>
      <c r="J27" s="920"/>
    </row>
    <row r="28" spans="1:10" ht="12.75" customHeight="1">
      <c r="A28" s="262"/>
      <c r="B28" s="279"/>
      <c r="C28" s="270"/>
      <c r="D28" s="919"/>
      <c r="E28" s="919"/>
      <c r="F28" s="919"/>
      <c r="G28" s="919"/>
      <c r="H28" s="919"/>
      <c r="I28" s="919"/>
      <c r="J28" s="920"/>
    </row>
    <row r="29" spans="1:10" ht="12.75" customHeight="1">
      <c r="A29" s="262"/>
      <c r="B29" s="279"/>
      <c r="C29" s="270"/>
      <c r="D29" s="919"/>
      <c r="E29" s="919"/>
      <c r="F29" s="919"/>
      <c r="G29" s="919"/>
      <c r="H29" s="919"/>
      <c r="I29" s="919"/>
      <c r="J29" s="920"/>
    </row>
    <row r="30" spans="1:10" ht="12.75" customHeight="1">
      <c r="A30" s="262"/>
      <c r="B30" s="279"/>
      <c r="C30" s="270"/>
      <c r="D30" s="919"/>
      <c r="E30" s="919"/>
      <c r="F30" s="919"/>
      <c r="G30" s="919"/>
      <c r="H30" s="919"/>
      <c r="I30" s="919"/>
      <c r="J30" s="920"/>
    </row>
    <row r="31" spans="1:10" ht="12.75" customHeight="1">
      <c r="A31" s="262"/>
      <c r="B31" s="287"/>
      <c r="C31" s="270"/>
      <c r="D31" s="282"/>
      <c r="E31" s="282"/>
      <c r="F31" s="282"/>
      <c r="G31" s="598"/>
      <c r="H31" s="282"/>
      <c r="I31" s="282"/>
      <c r="J31" s="283"/>
    </row>
    <row r="32" spans="1:10" ht="12.75" customHeight="1">
      <c r="A32" s="262"/>
      <c r="B32" s="287"/>
      <c r="C32" s="270"/>
      <c r="D32" s="874" t="s">
        <v>1440</v>
      </c>
      <c r="E32" s="874"/>
      <c r="F32" s="874"/>
      <c r="G32" s="874"/>
      <c r="H32" s="874"/>
      <c r="I32" s="874"/>
      <c r="J32" s="875"/>
    </row>
    <row r="33" spans="1:10" ht="12.75" customHeight="1">
      <c r="A33" s="262"/>
      <c r="B33" s="287"/>
      <c r="C33" s="270"/>
      <c r="D33" s="874"/>
      <c r="E33" s="874"/>
      <c r="F33" s="874"/>
      <c r="G33" s="874"/>
      <c r="H33" s="874"/>
      <c r="I33" s="874"/>
      <c r="J33" s="875"/>
    </row>
    <row r="34" spans="1:10" ht="12.75" customHeight="1">
      <c r="A34" s="262"/>
      <c r="B34" s="287"/>
      <c r="C34" s="270"/>
      <c r="D34" s="502"/>
      <c r="E34" s="502"/>
      <c r="F34" s="502"/>
      <c r="G34" s="502"/>
      <c r="H34" s="502"/>
      <c r="I34" s="502"/>
      <c r="J34" s="503"/>
    </row>
    <row r="35" spans="1:10" ht="12.75" customHeight="1">
      <c r="A35" s="262"/>
      <c r="B35" s="287"/>
      <c r="C35" s="270"/>
      <c r="D35" s="874" t="s">
        <v>1439</v>
      </c>
      <c r="E35" s="874"/>
      <c r="F35" s="874"/>
      <c r="G35" s="874"/>
      <c r="H35" s="874"/>
      <c r="I35" s="874"/>
      <c r="J35" s="875"/>
    </row>
    <row r="36" spans="1:10" ht="12.75" customHeight="1">
      <c r="A36" s="262"/>
      <c r="B36" s="287"/>
      <c r="C36" s="270"/>
      <c r="D36" s="874"/>
      <c r="E36" s="874"/>
      <c r="F36" s="874"/>
      <c r="G36" s="874"/>
      <c r="H36" s="874"/>
      <c r="I36" s="874"/>
      <c r="J36" s="875"/>
    </row>
    <row r="37" spans="1:10" ht="12.75" customHeight="1">
      <c r="A37" s="262"/>
      <c r="B37" s="287"/>
      <c r="C37" s="270"/>
      <c r="D37" s="874"/>
      <c r="E37" s="874"/>
      <c r="F37" s="874"/>
      <c r="G37" s="874"/>
      <c r="H37" s="874"/>
      <c r="I37" s="874"/>
      <c r="J37" s="875"/>
    </row>
    <row r="38" spans="1:10" ht="12.75" customHeight="1">
      <c r="A38" s="262"/>
      <c r="B38" s="287"/>
      <c r="C38" s="270"/>
      <c r="D38" s="874"/>
      <c r="E38" s="874"/>
      <c r="F38" s="874"/>
      <c r="G38" s="874"/>
      <c r="H38" s="874"/>
      <c r="I38" s="874"/>
      <c r="J38" s="875"/>
    </row>
    <row r="39" spans="1:10" ht="12.75" customHeight="1">
      <c r="A39" s="262"/>
      <c r="B39" s="287"/>
      <c r="C39" s="270"/>
      <c r="D39" s="282"/>
      <c r="E39" s="282"/>
      <c r="F39" s="282"/>
      <c r="G39" s="282"/>
      <c r="H39" s="282"/>
      <c r="I39" s="282"/>
      <c r="J39" s="283"/>
    </row>
    <row r="40" spans="1:10" ht="12.75" customHeight="1">
      <c r="A40" s="262"/>
      <c r="B40" s="923" t="s">
        <v>1007</v>
      </c>
      <c r="C40" s="270"/>
      <c r="D40" s="874" t="s">
        <v>1128</v>
      </c>
      <c r="E40" s="874"/>
      <c r="F40" s="874"/>
      <c r="G40" s="874"/>
      <c r="H40" s="874"/>
      <c r="I40" s="874"/>
      <c r="J40" s="875"/>
    </row>
    <row r="41" spans="1:10" ht="12.75" customHeight="1">
      <c r="A41" s="262"/>
      <c r="B41" s="923"/>
      <c r="C41" s="270"/>
      <c r="D41" s="874"/>
      <c r="E41" s="874"/>
      <c r="F41" s="874"/>
      <c r="G41" s="874"/>
      <c r="H41" s="874"/>
      <c r="I41" s="874"/>
      <c r="J41" s="875"/>
    </row>
    <row r="42" spans="1:10" ht="12.75" customHeight="1">
      <c r="A42" s="262"/>
      <c r="B42" s="923"/>
      <c r="C42" s="273"/>
      <c r="D42" s="874"/>
      <c r="E42" s="874"/>
      <c r="F42" s="874"/>
      <c r="G42" s="874"/>
      <c r="H42" s="874"/>
      <c r="I42" s="874"/>
      <c r="J42" s="875"/>
    </row>
    <row r="43" spans="1:10" ht="12.75" customHeight="1">
      <c r="A43" s="262"/>
      <c r="B43" s="289"/>
      <c r="C43" s="273"/>
      <c r="D43" s="267"/>
      <c r="E43" s="267"/>
      <c r="F43" s="267"/>
      <c r="G43" s="267"/>
      <c r="H43" s="267"/>
      <c r="I43" s="267"/>
      <c r="J43" s="268"/>
    </row>
    <row r="44" spans="1:10" ht="12.75" customHeight="1">
      <c r="A44" s="262"/>
      <c r="B44" s="280"/>
      <c r="C44" s="273"/>
      <c r="D44" s="267"/>
      <c r="E44" s="267"/>
      <c r="F44" s="267"/>
      <c r="G44" s="267"/>
      <c r="H44" s="267"/>
      <c r="I44" s="267"/>
      <c r="J44" s="268"/>
    </row>
    <row r="45" spans="1:10" ht="12.75" customHeight="1">
      <c r="A45" s="262"/>
      <c r="B45" s="923" t="s">
        <v>1008</v>
      </c>
      <c r="C45" s="270"/>
      <c r="D45" s="873" t="s">
        <v>1689</v>
      </c>
      <c r="E45" s="873"/>
      <c r="F45" s="873"/>
      <c r="G45" s="873"/>
      <c r="H45" s="873"/>
      <c r="I45" s="873"/>
      <c r="J45" s="876"/>
    </row>
    <row r="46" spans="1:10" ht="12.75" customHeight="1">
      <c r="A46" s="262"/>
      <c r="B46" s="923"/>
      <c r="C46" s="274"/>
      <c r="D46" s="873"/>
      <c r="E46" s="873"/>
      <c r="F46" s="873"/>
      <c r="G46" s="873"/>
      <c r="H46" s="873"/>
      <c r="I46" s="873"/>
      <c r="J46" s="876"/>
    </row>
    <row r="47" spans="1:10" ht="12.75" customHeight="1">
      <c r="A47" s="262"/>
      <c r="B47" s="287"/>
      <c r="C47" s="274"/>
      <c r="D47" s="873"/>
      <c r="E47" s="873"/>
      <c r="F47" s="873"/>
      <c r="G47" s="873"/>
      <c r="H47" s="873"/>
      <c r="I47" s="873"/>
      <c r="J47" s="876"/>
    </row>
    <row r="48" spans="1:10" ht="12.75" customHeight="1">
      <c r="A48" s="262"/>
      <c r="B48" s="287"/>
      <c r="C48" s="274"/>
      <c r="D48" s="873"/>
      <c r="E48" s="873"/>
      <c r="F48" s="873"/>
      <c r="G48" s="873"/>
      <c r="H48" s="873"/>
      <c r="I48" s="873"/>
      <c r="J48" s="876"/>
    </row>
    <row r="49" spans="1:10" ht="12.75" customHeight="1">
      <c r="A49" s="262"/>
      <c r="B49" s="287"/>
      <c r="C49" s="274"/>
      <c r="D49" s="873"/>
      <c r="E49" s="873"/>
      <c r="F49" s="873"/>
      <c r="G49" s="873"/>
      <c r="H49" s="873"/>
      <c r="I49" s="873"/>
      <c r="J49" s="876"/>
    </row>
    <row r="50" spans="1:10" ht="12.75" customHeight="1">
      <c r="A50" s="262"/>
      <c r="B50" s="287"/>
      <c r="C50" s="274"/>
      <c r="D50" s="873"/>
      <c r="E50" s="873"/>
      <c r="F50" s="873"/>
      <c r="G50" s="873"/>
      <c r="H50" s="873"/>
      <c r="I50" s="873"/>
      <c r="J50" s="876"/>
    </row>
    <row r="51" spans="1:10" ht="12.75" customHeight="1">
      <c r="A51" s="262"/>
      <c r="B51" s="287"/>
      <c r="C51" s="274"/>
      <c r="D51" s="265"/>
      <c r="E51" s="265"/>
      <c r="F51" s="265"/>
      <c r="G51" s="265"/>
      <c r="H51" s="265"/>
      <c r="I51" s="265"/>
      <c r="J51" s="266"/>
    </row>
    <row r="52" spans="1:10" ht="12.75" customHeight="1">
      <c r="A52" s="262"/>
      <c r="B52" s="287"/>
      <c r="C52" s="274"/>
      <c r="D52" s="919" t="s">
        <v>1594</v>
      </c>
      <c r="E52" s="919"/>
      <c r="F52" s="919"/>
      <c r="G52" s="919"/>
      <c r="H52" s="919"/>
      <c r="I52" s="919"/>
      <c r="J52" s="920"/>
    </row>
    <row r="53" spans="1:10" ht="12.75" customHeight="1">
      <c r="A53" s="262"/>
      <c r="B53" s="287"/>
      <c r="C53" s="274"/>
      <c r="D53" s="919"/>
      <c r="E53" s="919"/>
      <c r="F53" s="919"/>
      <c r="G53" s="919"/>
      <c r="H53" s="919"/>
      <c r="I53" s="919"/>
      <c r="J53" s="920"/>
    </row>
    <row r="54" spans="1:10" ht="12.75" customHeight="1">
      <c r="A54" s="262"/>
      <c r="B54" s="287"/>
      <c r="C54" s="274"/>
      <c r="D54" s="919"/>
      <c r="E54" s="919"/>
      <c r="F54" s="919"/>
      <c r="G54" s="919"/>
      <c r="H54" s="919"/>
      <c r="I54" s="919"/>
      <c r="J54" s="920"/>
    </row>
    <row r="55" spans="1:10" ht="12.75" customHeight="1">
      <c r="A55" s="262"/>
      <c r="B55" s="287"/>
      <c r="C55" s="274"/>
      <c r="D55" s="919"/>
      <c r="E55" s="919"/>
      <c r="F55" s="919"/>
      <c r="G55" s="919"/>
      <c r="H55" s="919"/>
      <c r="I55" s="919"/>
      <c r="J55" s="920"/>
    </row>
    <row r="56" spans="1:10" ht="12.75" customHeight="1">
      <c r="A56" s="262"/>
      <c r="B56" s="287"/>
      <c r="C56" s="274"/>
      <c r="D56" s="265"/>
      <c r="E56" s="265"/>
      <c r="F56" s="265"/>
      <c r="G56" s="265"/>
      <c r="H56" s="265"/>
      <c r="I56" s="265"/>
      <c r="J56" s="266"/>
    </row>
    <row r="57" spans="1:10" ht="12.75" customHeight="1">
      <c r="A57" s="262"/>
      <c r="B57" s="924" t="s">
        <v>1009</v>
      </c>
      <c r="C57" s="274"/>
      <c r="D57" s="919" t="s">
        <v>1541</v>
      </c>
      <c r="E57" s="919"/>
      <c r="F57" s="919"/>
      <c r="G57" s="919"/>
      <c r="H57" s="919"/>
      <c r="I57" s="919"/>
      <c r="J57" s="920"/>
    </row>
    <row r="58" spans="1:10" ht="12.75" customHeight="1">
      <c r="A58" s="262"/>
      <c r="B58" s="924"/>
      <c r="C58" s="274"/>
      <c r="D58" s="919"/>
      <c r="E58" s="919"/>
      <c r="F58" s="919"/>
      <c r="G58" s="919"/>
      <c r="H58" s="919"/>
      <c r="I58" s="919"/>
      <c r="J58" s="920"/>
    </row>
    <row r="59" spans="1:10" ht="12.75" customHeight="1">
      <c r="A59" s="262"/>
      <c r="B59" s="274"/>
      <c r="C59" s="274"/>
      <c r="D59" s="265"/>
      <c r="E59" s="265"/>
      <c r="F59" s="265"/>
      <c r="G59" s="265"/>
      <c r="H59" s="265"/>
      <c r="I59" s="265"/>
      <c r="J59" s="266"/>
    </row>
    <row r="60" spans="1:10" ht="12.75" customHeight="1">
      <c r="A60" s="262"/>
      <c r="B60" s="274"/>
      <c r="C60" s="274"/>
      <c r="D60" s="919" t="s">
        <v>1542</v>
      </c>
      <c r="E60" s="919"/>
      <c r="F60" s="919"/>
      <c r="G60" s="919"/>
      <c r="H60" s="919"/>
      <c r="I60" s="919"/>
      <c r="J60" s="920"/>
    </row>
    <row r="61" spans="1:10" ht="12.75" customHeight="1">
      <c r="A61" s="262"/>
      <c r="B61" s="274"/>
      <c r="C61" s="274"/>
      <c r="D61" s="919"/>
      <c r="E61" s="919"/>
      <c r="F61" s="919"/>
      <c r="G61" s="919"/>
      <c r="H61" s="919"/>
      <c r="I61" s="919"/>
      <c r="J61" s="920"/>
    </row>
    <row r="62" spans="1:10" ht="12.75" customHeight="1">
      <c r="A62" s="262"/>
      <c r="B62" s="274"/>
      <c r="C62" s="274"/>
      <c r="D62" s="919"/>
      <c r="E62" s="919"/>
      <c r="F62" s="919"/>
      <c r="G62" s="919"/>
      <c r="H62" s="919"/>
      <c r="I62" s="919"/>
      <c r="J62" s="920"/>
    </row>
    <row r="63" spans="1:10" ht="12.75" customHeight="1">
      <c r="A63" s="262"/>
      <c r="B63" s="274"/>
      <c r="C63" s="274"/>
      <c r="D63" s="263"/>
      <c r="E63" s="263"/>
      <c r="F63" s="263"/>
      <c r="G63" s="263"/>
      <c r="H63" s="263"/>
      <c r="I63" s="263"/>
      <c r="J63" s="264"/>
    </row>
    <row r="64" spans="1:10" ht="12.75" customHeight="1">
      <c r="A64" s="262"/>
      <c r="B64" s="271"/>
      <c r="C64" s="274"/>
      <c r="D64" s="873" t="s">
        <v>1011</v>
      </c>
      <c r="E64" s="873"/>
      <c r="F64" s="873"/>
      <c r="G64" s="873"/>
      <c r="H64" s="873"/>
      <c r="I64" s="873"/>
      <c r="J64" s="876"/>
    </row>
    <row r="65" spans="1:10" ht="12.75" customHeight="1">
      <c r="A65" s="262"/>
      <c r="B65" s="281"/>
      <c r="C65" s="270"/>
      <c r="D65" s="873"/>
      <c r="E65" s="873"/>
      <c r="F65" s="873"/>
      <c r="G65" s="873"/>
      <c r="H65" s="873"/>
      <c r="I65" s="873"/>
      <c r="J65" s="876"/>
    </row>
    <row r="66" spans="1:10" ht="12.75" customHeight="1">
      <c r="A66" s="262"/>
      <c r="B66" s="271"/>
      <c r="C66" s="270"/>
      <c r="D66" s="183"/>
      <c r="E66" s="183"/>
      <c r="F66" s="183"/>
      <c r="G66" s="183"/>
      <c r="H66" s="183"/>
      <c r="I66" s="183"/>
      <c r="J66" s="278"/>
    </row>
    <row r="67" spans="1:10" ht="12.75" customHeight="1">
      <c r="A67" s="262"/>
      <c r="B67" s="271" t="s">
        <v>1025</v>
      </c>
      <c r="C67" s="270"/>
      <c r="D67" s="873" t="s">
        <v>1450</v>
      </c>
      <c r="E67" s="873"/>
      <c r="F67" s="873"/>
      <c r="G67" s="873"/>
      <c r="H67" s="873"/>
      <c r="I67" s="873"/>
      <c r="J67" s="876"/>
    </row>
    <row r="68" spans="1:10" ht="12.75" customHeight="1">
      <c r="A68" s="506" t="s">
        <v>1377</v>
      </c>
      <c r="B68" s="271"/>
      <c r="C68" s="270"/>
      <c r="D68" s="873"/>
      <c r="E68" s="873"/>
      <c r="F68" s="873"/>
      <c r="G68" s="873"/>
      <c r="H68" s="873"/>
      <c r="I68" s="873"/>
      <c r="J68" s="876"/>
    </row>
    <row r="69" spans="1:10" ht="12.75" customHeight="1">
      <c r="A69" s="262"/>
      <c r="B69" s="271"/>
      <c r="C69" s="270"/>
      <c r="D69" s="873"/>
      <c r="E69" s="873"/>
      <c r="F69" s="873"/>
      <c r="G69" s="873"/>
      <c r="H69" s="873"/>
      <c r="I69" s="873"/>
      <c r="J69" s="876"/>
    </row>
    <row r="70" spans="1:10" ht="12.75" customHeight="1">
      <c r="A70" s="262"/>
      <c r="B70" s="271"/>
      <c r="C70" s="270"/>
      <c r="D70" s="183"/>
      <c r="E70" s="183"/>
      <c r="F70" s="183"/>
      <c r="G70" s="183"/>
      <c r="H70" s="183"/>
      <c r="I70" s="183"/>
      <c r="J70" s="278"/>
    </row>
    <row r="71" spans="1:10" ht="12.75" customHeight="1">
      <c r="A71" s="262"/>
      <c r="B71" s="271"/>
      <c r="C71" s="270"/>
      <c r="D71" s="873" t="s">
        <v>1360</v>
      </c>
      <c r="E71" s="873"/>
      <c r="F71" s="873"/>
      <c r="G71" s="873"/>
      <c r="H71" s="873"/>
      <c r="I71" s="873"/>
      <c r="J71" s="876"/>
    </row>
    <row r="72" spans="1:10" ht="12.75" customHeight="1">
      <c r="A72" s="262"/>
      <c r="B72" s="271"/>
      <c r="C72" s="270"/>
      <c r="D72" s="873"/>
      <c r="E72" s="873"/>
      <c r="F72" s="873"/>
      <c r="G72" s="873"/>
      <c r="H72" s="873"/>
      <c r="I72" s="873"/>
      <c r="J72" s="876"/>
    </row>
    <row r="73" spans="1:10" ht="12.75" customHeight="1">
      <c r="A73" s="262"/>
      <c r="B73" s="271"/>
      <c r="C73" s="270"/>
      <c r="D73" s="290"/>
      <c r="E73" s="290"/>
      <c r="F73" s="290"/>
      <c r="G73" s="290"/>
      <c r="H73" s="290"/>
      <c r="I73" s="290"/>
      <c r="J73" s="291"/>
    </row>
    <row r="74" spans="1:10" ht="12.75" customHeight="1">
      <c r="A74" s="262"/>
      <c r="B74" s="271"/>
      <c r="C74" s="270"/>
      <c r="D74" s="873" t="s">
        <v>1361</v>
      </c>
      <c r="E74" s="873"/>
      <c r="F74" s="873"/>
      <c r="G74" s="873"/>
      <c r="H74" s="873"/>
      <c r="I74" s="873"/>
      <c r="J74" s="876"/>
    </row>
    <row r="75" spans="1:10" ht="12.75" customHeight="1">
      <c r="A75" s="262"/>
      <c r="B75" s="271"/>
      <c r="C75" s="270"/>
      <c r="D75" s="873"/>
      <c r="E75" s="873"/>
      <c r="F75" s="873"/>
      <c r="G75" s="873"/>
      <c r="H75" s="873"/>
      <c r="I75" s="873"/>
      <c r="J75" s="876"/>
    </row>
    <row r="76" spans="1:10" ht="12.75" customHeight="1">
      <c r="A76" s="262"/>
      <c r="B76" s="271"/>
      <c r="C76" s="270"/>
      <c r="D76" s="873"/>
      <c r="E76" s="873"/>
      <c r="F76" s="873"/>
      <c r="G76" s="873"/>
      <c r="H76" s="873"/>
      <c r="I76" s="873"/>
      <c r="J76" s="876"/>
    </row>
    <row r="77" spans="1:10" ht="12.75" customHeight="1" thickBot="1">
      <c r="A77" s="272"/>
      <c r="B77" s="275"/>
      <c r="C77" s="276"/>
      <c r="D77" s="284"/>
      <c r="E77" s="284"/>
      <c r="F77" s="284"/>
      <c r="G77" s="284"/>
      <c r="H77" s="284"/>
      <c r="I77" s="284"/>
      <c r="J77" s="285"/>
    </row>
    <row r="78" spans="1:10" ht="12.75" customHeight="1">
      <c r="A78" s="263"/>
      <c r="B78" s="263"/>
      <c r="C78" s="263"/>
      <c r="D78" s="263"/>
      <c r="E78" s="263"/>
      <c r="F78" s="263"/>
      <c r="G78" s="263"/>
      <c r="H78" s="263"/>
      <c r="I78" s="263"/>
      <c r="J78" s="263"/>
    </row>
  </sheetData>
  <mergeCells count="28">
    <mergeCell ref="D67:J69"/>
    <mergeCell ref="D71:J72"/>
    <mergeCell ref="D74:J76"/>
    <mergeCell ref="D64:J65"/>
    <mergeCell ref="B40:B42"/>
    <mergeCell ref="D45:J50"/>
    <mergeCell ref="B57:B58"/>
    <mergeCell ref="D57:J58"/>
    <mergeCell ref="D60:J62"/>
    <mergeCell ref="B45:B46"/>
    <mergeCell ref="D52:J55"/>
    <mergeCell ref="D13:J14"/>
    <mergeCell ref="D16:J16"/>
    <mergeCell ref="D25:J30"/>
    <mergeCell ref="D32:J33"/>
    <mergeCell ref="D40:J42"/>
    <mergeCell ref="D35:J38"/>
    <mergeCell ref="D21:J23"/>
    <mergeCell ref="A8:J8"/>
    <mergeCell ref="A9:J10"/>
    <mergeCell ref="A4:J4"/>
    <mergeCell ref="A5:J5"/>
    <mergeCell ref="A6:J6"/>
    <mergeCell ref="A1:C1"/>
    <mergeCell ref="D1:G1"/>
    <mergeCell ref="H1:J1"/>
    <mergeCell ref="A2:J2"/>
    <mergeCell ref="A3:J3"/>
  </mergeCells>
  <printOptions horizontalCentered="1"/>
  <pageMargins left="0.55118110236220474" right="0.62992125984251968" top="0.74803149606299213" bottom="0.15748031496062992" header="0" footer="0.15748031496062992"/>
  <pageSetup scale="85"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B09A5B"/>
  </sheetPr>
  <dimension ref="A1:K147"/>
  <sheetViews>
    <sheetView zoomScaleNormal="100" workbookViewId="0">
      <selection sqref="A1:K1"/>
    </sheetView>
  </sheetViews>
  <sheetFormatPr baseColWidth="10" defaultRowHeight="15"/>
  <cols>
    <col min="1" max="1" width="11.42578125" style="295"/>
    <col min="2" max="2" width="6.28515625" style="295" customWidth="1"/>
    <col min="3" max="3" width="13.85546875" style="295" bestFit="1" customWidth="1"/>
    <col min="4" max="5" width="11.42578125" style="295"/>
    <col min="6" max="6" width="16.42578125" style="295" customWidth="1"/>
    <col min="7" max="7" width="16.28515625" style="295" customWidth="1"/>
    <col min="8" max="8" width="14.7109375" style="295" customWidth="1"/>
    <col min="9" max="9" width="18.28515625" style="295" customWidth="1"/>
    <col min="10" max="10" width="7.7109375" style="295" customWidth="1"/>
    <col min="11" max="11" width="35" style="295" customWidth="1"/>
    <col min="12" max="16384" width="11.42578125" style="295"/>
  </cols>
  <sheetData>
    <row r="1" spans="1:11" s="2" customFormat="1" ht="12.75">
      <c r="A1" s="925" t="s">
        <v>460</v>
      </c>
      <c r="B1" s="925"/>
      <c r="C1" s="925"/>
      <c r="D1" s="926"/>
      <c r="E1" s="926"/>
      <c r="F1" s="926"/>
      <c r="G1" s="926"/>
      <c r="H1" s="927"/>
      <c r="I1" s="927"/>
      <c r="J1" s="927"/>
      <c r="K1" s="630" t="s">
        <v>461</v>
      </c>
    </row>
    <row r="2" spans="1:11" s="2" customFormat="1" ht="19.5" customHeight="1">
      <c r="A2" s="941" t="s">
        <v>1580</v>
      </c>
      <c r="B2" s="941"/>
      <c r="C2" s="941"/>
      <c r="D2" s="941"/>
      <c r="E2" s="941"/>
      <c r="F2" s="941"/>
      <c r="G2" s="941"/>
      <c r="H2" s="941"/>
      <c r="I2" s="941"/>
      <c r="J2" s="941"/>
      <c r="K2" s="941"/>
    </row>
    <row r="3" spans="1:11" s="2" customFormat="1" ht="15.75">
      <c r="A3" s="858" t="s">
        <v>1443</v>
      </c>
      <c r="B3" s="858"/>
      <c r="C3" s="858"/>
      <c r="D3" s="858"/>
      <c r="E3" s="858"/>
      <c r="F3" s="858"/>
      <c r="G3" s="858"/>
      <c r="H3" s="858"/>
      <c r="I3" s="858"/>
      <c r="J3" s="858"/>
      <c r="K3" s="858"/>
    </row>
    <row r="4" spans="1:11" s="2" customFormat="1">
      <c r="A4" s="859" t="s">
        <v>1444</v>
      </c>
      <c r="B4" s="859"/>
      <c r="C4" s="859"/>
      <c r="D4" s="859"/>
      <c r="E4" s="859"/>
      <c r="F4" s="859"/>
      <c r="G4" s="859"/>
      <c r="H4" s="859"/>
      <c r="I4" s="859"/>
      <c r="J4" s="859"/>
      <c r="K4" s="859"/>
    </row>
    <row r="5" spans="1:11" s="2" customFormat="1">
      <c r="A5" s="859" t="s">
        <v>1445</v>
      </c>
      <c r="B5" s="859"/>
      <c r="C5" s="859"/>
      <c r="D5" s="859"/>
      <c r="E5" s="859"/>
      <c r="F5" s="859"/>
      <c r="G5" s="859"/>
      <c r="H5" s="859"/>
      <c r="I5" s="859"/>
      <c r="J5" s="859"/>
      <c r="K5" s="859"/>
    </row>
    <row r="6" spans="1:11" s="2" customFormat="1">
      <c r="A6" s="960" t="s">
        <v>1446</v>
      </c>
      <c r="B6" s="960"/>
      <c r="C6" s="960"/>
      <c r="D6" s="960"/>
      <c r="E6" s="960"/>
      <c r="F6" s="960"/>
      <c r="G6" s="960"/>
      <c r="H6" s="960"/>
      <c r="I6" s="960"/>
      <c r="J6" s="960"/>
      <c r="K6" s="960"/>
    </row>
    <row r="7" spans="1:11" ht="18">
      <c r="A7" s="936" t="s">
        <v>1595</v>
      </c>
      <c r="B7" s="936"/>
      <c r="C7" s="936"/>
      <c r="D7" s="936"/>
      <c r="E7" s="936"/>
      <c r="F7" s="936"/>
      <c r="G7" s="936"/>
      <c r="H7" s="936"/>
      <c r="I7" s="936"/>
      <c r="J7" s="936"/>
      <c r="K7" s="936"/>
    </row>
    <row r="8" spans="1:11" s="296" customFormat="1" ht="3" customHeight="1">
      <c r="A8" s="937" t="s">
        <v>1448</v>
      </c>
      <c r="B8" s="937"/>
      <c r="C8" s="937"/>
      <c r="D8" s="937"/>
      <c r="E8" s="937"/>
      <c r="F8" s="937"/>
      <c r="G8" s="937"/>
      <c r="H8" s="937"/>
      <c r="I8" s="937"/>
      <c r="J8" s="937"/>
      <c r="K8" s="938"/>
    </row>
    <row r="9" spans="1:11" s="296" customFormat="1" ht="11.25" customHeight="1">
      <c r="A9" s="537"/>
      <c r="B9" s="537"/>
      <c r="C9" s="537"/>
      <c r="D9" s="537"/>
      <c r="E9" s="537"/>
      <c r="F9" s="537"/>
      <c r="G9" s="537"/>
      <c r="H9" s="537"/>
      <c r="I9" s="537"/>
      <c r="J9" s="537"/>
      <c r="K9" s="538"/>
    </row>
    <row r="10" spans="1:11" ht="16.5">
      <c r="A10" s="539" t="s">
        <v>1364</v>
      </c>
      <c r="B10" s="540"/>
      <c r="C10" s="540"/>
      <c r="D10" s="540"/>
      <c r="E10" s="541"/>
      <c r="F10" s="541"/>
      <c r="G10" s="541"/>
      <c r="H10" s="541"/>
      <c r="I10" s="541"/>
      <c r="J10" s="541"/>
      <c r="K10" s="542"/>
    </row>
    <row r="11" spans="1:11" ht="19.5">
      <c r="A11" s="599" t="s">
        <v>1601</v>
      </c>
      <c r="B11" s="600"/>
      <c r="C11" s="600"/>
      <c r="D11" s="600"/>
      <c r="E11" s="600"/>
      <c r="F11" s="600"/>
      <c r="G11" s="600"/>
      <c r="H11" s="600"/>
      <c r="I11" s="600"/>
      <c r="J11" s="600"/>
      <c r="K11" s="601"/>
    </row>
    <row r="12" spans="1:11" ht="17.25">
      <c r="A12" s="338"/>
      <c r="B12" s="932" t="s">
        <v>1750</v>
      </c>
      <c r="C12" s="932"/>
      <c r="D12" s="932"/>
      <c r="E12" s="932"/>
      <c r="F12" s="932"/>
      <c r="G12" s="932"/>
      <c r="H12" s="932"/>
      <c r="I12" s="932"/>
      <c r="J12" s="932"/>
      <c r="K12" s="933"/>
    </row>
    <row r="13" spans="1:11" ht="17.25">
      <c r="A13" s="297"/>
      <c r="B13" s="932" t="s">
        <v>1751</v>
      </c>
      <c r="C13" s="932"/>
      <c r="D13" s="932"/>
      <c r="E13" s="932"/>
      <c r="F13" s="932"/>
      <c r="G13" s="932"/>
      <c r="H13" s="932"/>
      <c r="I13" s="932"/>
      <c r="J13" s="932"/>
      <c r="K13" s="933"/>
    </row>
    <row r="14" spans="1:11" ht="17.25">
      <c r="A14" s="297"/>
      <c r="B14" s="932" t="s">
        <v>1752</v>
      </c>
      <c r="C14" s="932"/>
      <c r="D14" s="932"/>
      <c r="E14" s="932"/>
      <c r="F14" s="932"/>
      <c r="G14" s="932"/>
      <c r="H14" s="932"/>
      <c r="I14" s="932"/>
      <c r="J14" s="932"/>
      <c r="K14" s="933"/>
    </row>
    <row r="15" spans="1:11" ht="17.25">
      <c r="A15" s="297"/>
      <c r="B15" s="930" t="s">
        <v>1753</v>
      </c>
      <c r="C15" s="930"/>
      <c r="D15" s="930"/>
      <c r="E15" s="930"/>
      <c r="F15" s="930"/>
      <c r="G15" s="930"/>
      <c r="H15" s="930"/>
      <c r="I15" s="930"/>
      <c r="J15" s="930"/>
      <c r="K15" s="931"/>
    </row>
    <row r="16" spans="1:11" ht="17.25">
      <c r="A16" s="297"/>
      <c r="B16" s="930" t="s">
        <v>1754</v>
      </c>
      <c r="C16" s="930"/>
      <c r="D16" s="930"/>
      <c r="E16" s="930"/>
      <c r="F16" s="930"/>
      <c r="G16" s="930"/>
      <c r="H16" s="930"/>
      <c r="I16" s="930"/>
      <c r="J16" s="930"/>
      <c r="K16" s="931"/>
    </row>
    <row r="17" spans="1:11" ht="17.25">
      <c r="A17" s="297"/>
      <c r="B17" s="934" t="s">
        <v>1755</v>
      </c>
      <c r="C17" s="934"/>
      <c r="D17" s="934"/>
      <c r="E17" s="934"/>
      <c r="F17" s="934"/>
      <c r="G17" s="934"/>
      <c r="H17" s="934"/>
      <c r="I17" s="934"/>
      <c r="J17" s="934"/>
      <c r="K17" s="935"/>
    </row>
    <row r="18" spans="1:11" ht="17.25">
      <c r="A18" s="297"/>
      <c r="B18" s="930" t="s">
        <v>1756</v>
      </c>
      <c r="C18" s="930"/>
      <c r="D18" s="930"/>
      <c r="E18" s="930"/>
      <c r="F18" s="930"/>
      <c r="G18" s="930"/>
      <c r="H18" s="930"/>
      <c r="I18" s="930"/>
      <c r="J18" s="930"/>
      <c r="K18" s="931"/>
    </row>
    <row r="19" spans="1:11" ht="17.25">
      <c r="A19" s="297"/>
      <c r="B19" s="930" t="s">
        <v>1757</v>
      </c>
      <c r="C19" s="930"/>
      <c r="D19" s="930"/>
      <c r="E19" s="930"/>
      <c r="F19" s="930"/>
      <c r="G19" s="930"/>
      <c r="H19" s="930"/>
      <c r="I19" s="930"/>
      <c r="J19" s="930"/>
      <c r="K19" s="931"/>
    </row>
    <row r="20" spans="1:11" ht="17.25">
      <c r="A20" s="297"/>
      <c r="B20" s="930" t="s">
        <v>1758</v>
      </c>
      <c r="C20" s="930"/>
      <c r="D20" s="930"/>
      <c r="E20" s="930"/>
      <c r="F20" s="930"/>
      <c r="G20" s="930"/>
      <c r="H20" s="930"/>
      <c r="I20" s="930"/>
      <c r="J20" s="930"/>
      <c r="K20" s="931"/>
    </row>
    <row r="21" spans="1:11" ht="17.25">
      <c r="A21" s="297"/>
      <c r="B21" s="930" t="s">
        <v>1759</v>
      </c>
      <c r="C21" s="930"/>
      <c r="D21" s="930"/>
      <c r="E21" s="930"/>
      <c r="F21" s="930"/>
      <c r="G21" s="930"/>
      <c r="H21" s="930"/>
      <c r="I21" s="930"/>
      <c r="J21" s="930"/>
      <c r="K21" s="931"/>
    </row>
    <row r="22" spans="1:11" ht="17.25">
      <c r="A22" s="297"/>
      <c r="B22" s="930" t="s">
        <v>1760</v>
      </c>
      <c r="C22" s="930"/>
      <c r="D22" s="930"/>
      <c r="E22" s="930"/>
      <c r="F22" s="930"/>
      <c r="G22" s="930"/>
      <c r="H22" s="930"/>
      <c r="I22" s="930"/>
      <c r="J22" s="930"/>
      <c r="K22" s="931"/>
    </row>
    <row r="23" spans="1:11" ht="17.25">
      <c r="A23" s="479"/>
      <c r="B23" s="948" t="s">
        <v>1761</v>
      </c>
      <c r="C23" s="948"/>
      <c r="D23" s="948"/>
      <c r="E23" s="948"/>
      <c r="F23" s="948"/>
      <c r="G23" s="948"/>
      <c r="H23" s="948"/>
      <c r="I23" s="948"/>
      <c r="J23" s="948"/>
      <c r="K23" s="949"/>
    </row>
    <row r="24" spans="1:11" ht="5.25" customHeight="1">
      <c r="A24" s="480"/>
      <c r="B24" s="481"/>
      <c r="C24" s="481"/>
      <c r="D24" s="298"/>
      <c r="E24" s="298"/>
      <c r="F24" s="298"/>
      <c r="G24" s="298"/>
      <c r="H24" s="298"/>
      <c r="I24" s="298"/>
      <c r="J24" s="298"/>
      <c r="K24" s="299"/>
    </row>
    <row r="25" spans="1:11" ht="19.5">
      <c r="A25" s="950" t="s">
        <v>1449</v>
      </c>
      <c r="B25" s="951"/>
      <c r="C25" s="951"/>
      <c r="D25" s="544"/>
      <c r="E25" s="545"/>
      <c r="F25" s="545"/>
      <c r="G25" s="544"/>
      <c r="H25" s="546"/>
      <c r="I25" s="546"/>
      <c r="J25" s="546"/>
      <c r="K25" s="547"/>
    </row>
    <row r="26" spans="1:11" ht="16.5" customHeight="1">
      <c r="A26" s="548" t="s">
        <v>1039</v>
      </c>
      <c r="B26" s="549" t="s">
        <v>1341</v>
      </c>
      <c r="C26" s="543"/>
      <c r="D26" s="544"/>
      <c r="E26" s="545"/>
      <c r="F26" s="545"/>
      <c r="G26" s="544"/>
      <c r="H26" s="546"/>
      <c r="I26" s="546"/>
      <c r="J26" s="546"/>
      <c r="K26" s="547"/>
    </row>
    <row r="27" spans="1:11" ht="16.5">
      <c r="A27" s="548" t="s">
        <v>1039</v>
      </c>
      <c r="B27" s="544" t="s">
        <v>1762</v>
      </c>
      <c r="C27" s="543"/>
      <c r="D27" s="543"/>
      <c r="E27" s="543"/>
      <c r="F27" s="543"/>
      <c r="G27" s="544"/>
      <c r="H27" s="546"/>
      <c r="I27" s="546"/>
      <c r="J27" s="546"/>
      <c r="K27" s="547"/>
    </row>
    <row r="28" spans="1:11" s="296" customFormat="1" ht="2.25" customHeight="1">
      <c r="A28" s="470"/>
      <c r="B28" s="471"/>
      <c r="C28" s="471"/>
      <c r="D28" s="471"/>
      <c r="E28" s="471"/>
      <c r="F28" s="471"/>
      <c r="G28" s="472"/>
      <c r="H28" s="473"/>
      <c r="I28" s="473"/>
      <c r="J28" s="473"/>
      <c r="K28" s="474"/>
    </row>
    <row r="29" spans="1:11" ht="27" customHeight="1">
      <c r="A29" s="602"/>
      <c r="B29" s="603" t="s">
        <v>1373</v>
      </c>
      <c r="C29" s="604"/>
      <c r="D29" s="604"/>
      <c r="E29" s="605"/>
      <c r="F29" s="605"/>
      <c r="G29" s="605"/>
      <c r="H29" s="605"/>
      <c r="I29" s="605"/>
      <c r="J29" s="605"/>
      <c r="K29" s="606"/>
    </row>
    <row r="30" spans="1:11" ht="33.75" customHeight="1">
      <c r="A30" s="607"/>
      <c r="B30" s="608"/>
      <c r="C30" s="609" t="s">
        <v>1039</v>
      </c>
      <c r="D30" s="928" t="s">
        <v>1744</v>
      </c>
      <c r="E30" s="928"/>
      <c r="F30" s="928"/>
      <c r="G30" s="928"/>
      <c r="H30" s="928"/>
      <c r="I30" s="928"/>
      <c r="J30" s="928"/>
      <c r="K30" s="929"/>
    </row>
    <row r="31" spans="1:11" ht="19.5" customHeight="1">
      <c r="A31" s="607"/>
      <c r="B31" s="608"/>
      <c r="C31" s="609" t="s">
        <v>1039</v>
      </c>
      <c r="D31" s="610" t="s">
        <v>1745</v>
      </c>
      <c r="E31" s="611"/>
      <c r="F31" s="611"/>
      <c r="G31" s="611"/>
      <c r="H31" s="611"/>
      <c r="I31" s="611"/>
      <c r="J31" s="611"/>
      <c r="K31" s="612"/>
    </row>
    <row r="32" spans="1:11" s="296" customFormat="1" ht="7.5" customHeight="1">
      <c r="A32" s="326"/>
      <c r="B32" s="327"/>
      <c r="C32" s="327"/>
      <c r="D32" s="327"/>
      <c r="E32" s="328"/>
      <c r="F32" s="328"/>
      <c r="G32" s="328"/>
      <c r="H32" s="328"/>
      <c r="I32" s="328"/>
      <c r="J32" s="328"/>
      <c r="K32" s="329"/>
    </row>
    <row r="33" spans="1:11" s="296" customFormat="1" ht="17.25" customHeight="1">
      <c r="A33" s="326"/>
      <c r="B33" s="957" t="s">
        <v>1741</v>
      </c>
      <c r="C33" s="957"/>
      <c r="D33" s="957"/>
      <c r="E33" s="957"/>
      <c r="F33" s="957"/>
      <c r="G33" s="957"/>
      <c r="H33" s="957"/>
      <c r="I33" s="957"/>
      <c r="J33" s="957"/>
      <c r="K33" s="958"/>
    </row>
    <row r="34" spans="1:11" s="296" customFormat="1" ht="15.75" customHeight="1">
      <c r="A34" s="326"/>
      <c r="B34" s="957"/>
      <c r="C34" s="957"/>
      <c r="D34" s="957"/>
      <c r="E34" s="957"/>
      <c r="F34" s="957"/>
      <c r="G34" s="957"/>
      <c r="H34" s="957"/>
      <c r="I34" s="957"/>
      <c r="J34" s="957"/>
      <c r="K34" s="958"/>
    </row>
    <row r="35" spans="1:11" s="296" customFormat="1" ht="7.5" customHeight="1">
      <c r="A35" s="326"/>
      <c r="B35" s="327"/>
      <c r="C35" s="327"/>
      <c r="D35" s="327"/>
      <c r="E35" s="328"/>
      <c r="F35" s="328"/>
      <c r="G35" s="328"/>
      <c r="H35" s="328"/>
      <c r="I35" s="328"/>
      <c r="J35" s="328"/>
      <c r="K35" s="329"/>
    </row>
    <row r="36" spans="1:11" s="296" customFormat="1" ht="18" customHeight="1">
      <c r="A36" s="326"/>
      <c r="B36" s="939" t="s">
        <v>1519</v>
      </c>
      <c r="C36" s="939"/>
      <c r="D36" s="939"/>
      <c r="E36" s="939"/>
      <c r="F36" s="939"/>
      <c r="G36" s="939"/>
      <c r="H36" s="940" t="s">
        <v>1520</v>
      </c>
      <c r="I36" s="940"/>
      <c r="J36" s="940"/>
      <c r="K36" s="940"/>
    </row>
    <row r="37" spans="1:11" s="296" customFormat="1" ht="18" customHeight="1">
      <c r="A37" s="326"/>
      <c r="B37" s="585"/>
      <c r="C37" s="585"/>
      <c r="D37" s="585"/>
      <c r="E37" s="585"/>
      <c r="F37" s="585"/>
      <c r="G37" s="585"/>
      <c r="H37" s="586"/>
      <c r="I37" s="586"/>
      <c r="J37" s="586"/>
      <c r="K37" s="587"/>
    </row>
    <row r="38" spans="1:11" ht="15" customHeight="1">
      <c r="A38" s="297"/>
      <c r="B38" s="636" t="s">
        <v>1507</v>
      </c>
      <c r="C38" s="637" t="s">
        <v>1690</v>
      </c>
      <c r="D38" s="637"/>
      <c r="E38" s="637"/>
      <c r="F38" s="638"/>
      <c r="G38" s="638"/>
      <c r="H38" s="639"/>
      <c r="I38" s="640"/>
      <c r="J38" s="640"/>
      <c r="K38" s="641"/>
    </row>
    <row r="39" spans="1:11" s="296" customFormat="1" ht="9.9499999999999993" customHeight="1">
      <c r="A39" s="297"/>
      <c r="B39" s="633"/>
      <c r="C39" s="635"/>
      <c r="D39" s="635"/>
      <c r="E39" s="635"/>
      <c r="F39" s="300"/>
      <c r="G39" s="300"/>
      <c r="H39" s="337"/>
      <c r="I39" s="328"/>
      <c r="J39" s="328"/>
      <c r="K39" s="329"/>
    </row>
    <row r="40" spans="1:11" ht="15" customHeight="1">
      <c r="A40" s="297"/>
      <c r="B40" s="636" t="s">
        <v>1336</v>
      </c>
      <c r="C40" s="637" t="s">
        <v>1691</v>
      </c>
      <c r="D40" s="637"/>
      <c r="E40" s="637"/>
      <c r="F40" s="638"/>
      <c r="G40" s="638"/>
      <c r="H40" s="639"/>
      <c r="I40" s="640"/>
      <c r="J40" s="640"/>
      <c r="K40" s="641"/>
    </row>
    <row r="41" spans="1:11" s="296" customFormat="1" ht="9.9499999999999993" customHeight="1">
      <c r="A41" s="297"/>
      <c r="B41" s="633"/>
      <c r="C41" s="635"/>
      <c r="D41" s="635"/>
      <c r="E41" s="635"/>
      <c r="F41" s="300"/>
      <c r="G41" s="300"/>
      <c r="H41" s="337"/>
      <c r="I41" s="328"/>
      <c r="J41" s="328"/>
      <c r="K41" s="329"/>
    </row>
    <row r="42" spans="1:11" ht="15" customHeight="1">
      <c r="A42" s="297"/>
      <c r="B42" s="636" t="s">
        <v>1337</v>
      </c>
      <c r="C42" s="637" t="s">
        <v>1692</v>
      </c>
      <c r="D42" s="637"/>
      <c r="E42" s="637"/>
      <c r="F42" s="638"/>
      <c r="G42" s="638"/>
      <c r="H42" s="638"/>
      <c r="I42" s="640"/>
      <c r="J42" s="640"/>
      <c r="K42" s="641"/>
    </row>
    <row r="43" spans="1:11" s="296" customFormat="1" ht="9.9499999999999993" customHeight="1">
      <c r="A43" s="297"/>
      <c r="B43" s="633"/>
      <c r="C43" s="635"/>
      <c r="D43" s="635"/>
      <c r="E43" s="635"/>
      <c r="F43" s="300"/>
      <c r="G43" s="300"/>
      <c r="H43" s="300"/>
      <c r="I43" s="328"/>
      <c r="J43" s="328"/>
      <c r="K43" s="329"/>
    </row>
    <row r="44" spans="1:11" ht="15" customHeight="1">
      <c r="A44" s="297"/>
      <c r="B44" s="636" t="s">
        <v>1338</v>
      </c>
      <c r="C44" s="637" t="s">
        <v>1746</v>
      </c>
      <c r="D44" s="637"/>
      <c r="E44" s="637"/>
      <c r="F44" s="638"/>
      <c r="G44" s="638"/>
      <c r="H44" s="638"/>
      <c r="I44" s="640"/>
      <c r="J44" s="640"/>
      <c r="K44" s="641"/>
    </row>
    <row r="45" spans="1:11" s="296" customFormat="1" ht="9.9499999999999993" customHeight="1">
      <c r="A45" s="297"/>
      <c r="B45" s="633"/>
      <c r="C45" s="635"/>
      <c r="D45" s="635"/>
      <c r="E45" s="635"/>
      <c r="F45" s="300"/>
      <c r="G45" s="300"/>
      <c r="H45" s="300"/>
      <c r="I45" s="328"/>
      <c r="J45" s="328"/>
      <c r="K45" s="329"/>
    </row>
    <row r="46" spans="1:11" ht="15" customHeight="1">
      <c r="A46" s="297"/>
      <c r="B46" s="636" t="s">
        <v>1339</v>
      </c>
      <c r="C46" s="637" t="s">
        <v>1747</v>
      </c>
      <c r="D46" s="637"/>
      <c r="E46" s="637"/>
      <c r="F46" s="638"/>
      <c r="G46" s="638"/>
      <c r="H46" s="638"/>
      <c r="I46" s="640"/>
      <c r="J46" s="640"/>
      <c r="K46" s="641"/>
    </row>
    <row r="47" spans="1:11" s="296" customFormat="1" ht="9.9499999999999993" customHeight="1">
      <c r="A47" s="297"/>
      <c r="B47" s="633"/>
      <c r="C47" s="635"/>
      <c r="D47" s="635"/>
      <c r="E47" s="635"/>
      <c r="F47" s="300"/>
      <c r="G47" s="300"/>
      <c r="H47" s="300"/>
      <c r="I47" s="328"/>
      <c r="J47" s="328"/>
      <c r="K47" s="329"/>
    </row>
    <row r="48" spans="1:11" ht="15" customHeight="1">
      <c r="A48" s="297"/>
      <c r="B48" s="636" t="s">
        <v>1340</v>
      </c>
      <c r="C48" s="637" t="s">
        <v>1748</v>
      </c>
      <c r="D48" s="637"/>
      <c r="E48" s="637"/>
      <c r="F48" s="638"/>
      <c r="G48" s="638"/>
      <c r="H48" s="638"/>
      <c r="I48" s="640"/>
      <c r="J48" s="640"/>
      <c r="K48" s="641"/>
    </row>
    <row r="49" spans="1:11" s="296" customFormat="1" ht="9.9499999999999993" customHeight="1">
      <c r="A49" s="297"/>
      <c r="B49" s="633"/>
      <c r="C49" s="635"/>
      <c r="D49" s="635"/>
      <c r="E49" s="635"/>
      <c r="F49" s="300"/>
      <c r="G49" s="300"/>
      <c r="H49" s="300"/>
      <c r="I49" s="328"/>
      <c r="J49" s="328"/>
      <c r="K49" s="329"/>
    </row>
    <row r="50" spans="1:11" ht="15" customHeight="1">
      <c r="A50" s="297"/>
      <c r="B50" s="636" t="s">
        <v>1370</v>
      </c>
      <c r="C50" s="637" t="s">
        <v>1693</v>
      </c>
      <c r="D50" s="637"/>
      <c r="E50" s="637"/>
      <c r="F50" s="638"/>
      <c r="G50" s="638"/>
      <c r="H50" s="638"/>
      <c r="I50" s="640"/>
      <c r="J50" s="640"/>
      <c r="K50" s="641"/>
    </row>
    <row r="51" spans="1:11" s="296" customFormat="1" ht="9.9499999999999993" customHeight="1">
      <c r="A51" s="297"/>
      <c r="B51" s="633"/>
      <c r="C51" s="635"/>
      <c r="D51" s="635"/>
      <c r="E51" s="635"/>
      <c r="F51" s="300"/>
      <c r="G51" s="300"/>
      <c r="H51" s="300"/>
      <c r="I51" s="328"/>
      <c r="J51" s="328"/>
      <c r="K51" s="329"/>
    </row>
    <row r="52" spans="1:11" ht="15" customHeight="1">
      <c r="A52" s="297"/>
      <c r="B52" s="636" t="s">
        <v>1371</v>
      </c>
      <c r="C52" s="637" t="s">
        <v>1749</v>
      </c>
      <c r="D52" s="637"/>
      <c r="E52" s="637"/>
      <c r="F52" s="638"/>
      <c r="G52" s="638"/>
      <c r="H52" s="638"/>
      <c r="I52" s="640"/>
      <c r="J52" s="640"/>
      <c r="K52" s="641"/>
    </row>
    <row r="53" spans="1:11" s="296" customFormat="1" ht="9.9499999999999993" customHeight="1">
      <c r="A53" s="297"/>
      <c r="B53" s="633"/>
      <c r="C53" s="635"/>
      <c r="D53" s="635"/>
      <c r="E53" s="635"/>
      <c r="F53" s="300"/>
      <c r="G53" s="300"/>
      <c r="H53" s="300"/>
      <c r="I53" s="328"/>
      <c r="J53" s="328"/>
      <c r="K53" s="329"/>
    </row>
    <row r="54" spans="1:11" s="296" customFormat="1" ht="15" customHeight="1">
      <c r="A54" s="297"/>
      <c r="B54" s="636" t="s">
        <v>1372</v>
      </c>
      <c r="C54" s="637" t="s">
        <v>1021</v>
      </c>
      <c r="D54" s="637"/>
      <c r="E54" s="637"/>
      <c r="F54" s="638"/>
      <c r="G54" s="638"/>
      <c r="H54" s="638"/>
      <c r="I54" s="640"/>
      <c r="J54" s="640"/>
      <c r="K54" s="641"/>
    </row>
    <row r="55" spans="1:11" s="296" customFormat="1" ht="9.9499999999999993" customHeight="1">
      <c r="A55" s="297"/>
      <c r="B55" s="633"/>
      <c r="C55" s="635"/>
      <c r="D55" s="635"/>
      <c r="E55" s="635"/>
      <c r="F55" s="300"/>
      <c r="G55" s="300"/>
      <c r="H55" s="300"/>
      <c r="I55" s="328"/>
      <c r="J55" s="328"/>
      <c r="K55" s="329"/>
    </row>
    <row r="56" spans="1:11" ht="15" customHeight="1">
      <c r="A56" s="297"/>
      <c r="B56" s="636" t="s">
        <v>1508</v>
      </c>
      <c r="C56" s="637" t="s">
        <v>1020</v>
      </c>
      <c r="D56" s="637"/>
      <c r="E56" s="637"/>
      <c r="F56" s="638"/>
      <c r="G56" s="638"/>
      <c r="H56" s="638"/>
      <c r="I56" s="638"/>
      <c r="J56" s="638"/>
      <c r="K56" s="642"/>
    </row>
    <row r="57" spans="1:11" s="296" customFormat="1" ht="9.9499999999999993" customHeight="1">
      <c r="A57" s="297"/>
      <c r="B57" s="633"/>
      <c r="C57" s="635"/>
      <c r="D57" s="635"/>
      <c r="E57" s="635"/>
      <c r="F57" s="300"/>
      <c r="G57" s="300"/>
      <c r="H57" s="300"/>
      <c r="I57" s="328"/>
      <c r="J57" s="328"/>
      <c r="K57" s="329"/>
    </row>
    <row r="58" spans="1:11" ht="15" customHeight="1">
      <c r="A58" s="297"/>
      <c r="B58" s="636" t="s">
        <v>1509</v>
      </c>
      <c r="C58" s="637" t="s">
        <v>1362</v>
      </c>
      <c r="D58" s="637"/>
      <c r="E58" s="637"/>
      <c r="F58" s="638"/>
      <c r="G58" s="638"/>
      <c r="H58" s="638"/>
      <c r="I58" s="638"/>
      <c r="J58" s="638"/>
      <c r="K58" s="642"/>
    </row>
    <row r="59" spans="1:11" s="296" customFormat="1" ht="9.9499999999999993" customHeight="1">
      <c r="A59" s="297"/>
      <c r="B59" s="633"/>
      <c r="C59" s="635"/>
      <c r="D59" s="635"/>
      <c r="E59" s="635"/>
      <c r="F59" s="300"/>
      <c r="G59" s="300"/>
      <c r="H59" s="300"/>
      <c r="I59" s="300"/>
      <c r="J59" s="300"/>
      <c r="K59" s="301"/>
    </row>
    <row r="60" spans="1:11" ht="15" customHeight="1">
      <c r="A60" s="297"/>
      <c r="B60" s="636" t="s">
        <v>1510</v>
      </c>
      <c r="C60" s="637" t="s">
        <v>1043</v>
      </c>
      <c r="D60" s="637"/>
      <c r="E60" s="637"/>
      <c r="F60" s="638"/>
      <c r="G60" s="638"/>
      <c r="H60" s="638"/>
      <c r="I60" s="638"/>
      <c r="J60" s="638"/>
      <c r="K60" s="642"/>
    </row>
    <row r="61" spans="1:11" s="296" customFormat="1" ht="9.9499999999999993" customHeight="1">
      <c r="A61" s="297"/>
      <c r="B61" s="633"/>
      <c r="C61" s="635"/>
      <c r="D61" s="635"/>
      <c r="E61" s="635"/>
      <c r="F61" s="300"/>
      <c r="G61" s="300"/>
      <c r="H61" s="300"/>
      <c r="I61" s="300"/>
      <c r="J61" s="300"/>
      <c r="K61" s="301"/>
    </row>
    <row r="62" spans="1:11" ht="15" customHeight="1">
      <c r="A62" s="297"/>
      <c r="B62" s="636" t="s">
        <v>1511</v>
      </c>
      <c r="C62" s="637" t="s">
        <v>1044</v>
      </c>
      <c r="D62" s="637"/>
      <c r="E62" s="637"/>
      <c r="F62" s="638"/>
      <c r="G62" s="638"/>
      <c r="H62" s="638"/>
      <c r="I62" s="638"/>
      <c r="J62" s="638"/>
      <c r="K62" s="642"/>
    </row>
    <row r="63" spans="1:11" s="296" customFormat="1" ht="9.9499999999999993" customHeight="1">
      <c r="A63" s="297"/>
      <c r="B63" s="633"/>
      <c r="C63" s="635"/>
      <c r="D63" s="635"/>
      <c r="E63" s="635"/>
      <c r="F63" s="300"/>
      <c r="G63" s="300"/>
      <c r="H63" s="300"/>
      <c r="I63" s="300"/>
      <c r="J63" s="300"/>
      <c r="K63" s="301"/>
    </row>
    <row r="64" spans="1:11" ht="15" customHeight="1">
      <c r="A64" s="297"/>
      <c r="B64" s="636" t="s">
        <v>1512</v>
      </c>
      <c r="C64" s="637" t="s">
        <v>1363</v>
      </c>
      <c r="D64" s="637"/>
      <c r="E64" s="637"/>
      <c r="F64" s="638"/>
      <c r="G64" s="638"/>
      <c r="H64" s="638"/>
      <c r="I64" s="638"/>
      <c r="J64" s="638"/>
      <c r="K64" s="642"/>
    </row>
    <row r="65" spans="1:11" ht="9.9499999999999993" customHeight="1">
      <c r="A65" s="297"/>
      <c r="B65" s="634"/>
      <c r="C65" s="635"/>
      <c r="D65" s="635"/>
      <c r="E65" s="635"/>
      <c r="F65" s="300"/>
      <c r="G65" s="300"/>
      <c r="H65" s="300"/>
      <c r="I65" s="300"/>
      <c r="J65" s="300"/>
      <c r="K65" s="301"/>
    </row>
    <row r="66" spans="1:11" ht="15" customHeight="1">
      <c r="A66" s="297"/>
      <c r="B66" s="636" t="s">
        <v>1513</v>
      </c>
      <c r="C66" s="637" t="s">
        <v>1463</v>
      </c>
      <c r="D66" s="652"/>
      <c r="E66" s="652"/>
      <c r="F66" s="652"/>
      <c r="G66" s="652"/>
      <c r="H66" s="652"/>
      <c r="I66" s="638"/>
      <c r="J66" s="638"/>
      <c r="K66" s="642"/>
    </row>
    <row r="67" spans="1:11" ht="9.9499999999999993" customHeight="1">
      <c r="A67" s="297"/>
      <c r="B67" s="634"/>
      <c r="C67" s="635"/>
      <c r="D67" s="635"/>
      <c r="E67" s="635"/>
      <c r="F67" s="300"/>
      <c r="G67" s="300"/>
      <c r="H67" s="300"/>
      <c r="I67" s="300"/>
      <c r="J67" s="300"/>
      <c r="K67" s="301"/>
    </row>
    <row r="68" spans="1:11" ht="15" customHeight="1">
      <c r="A68" s="297"/>
      <c r="B68" s="636" t="s">
        <v>1514</v>
      </c>
      <c r="C68" s="637" t="s">
        <v>1019</v>
      </c>
      <c r="D68" s="637"/>
      <c r="E68" s="637"/>
      <c r="F68" s="643"/>
      <c r="G68" s="643"/>
      <c r="H68" s="643"/>
      <c r="I68" s="643"/>
      <c r="J68" s="643"/>
      <c r="K68" s="644"/>
    </row>
    <row r="69" spans="1:11" ht="9.9499999999999993" customHeight="1">
      <c r="A69" s="297"/>
      <c r="B69" s="634"/>
      <c r="C69" s="635"/>
      <c r="D69" s="635"/>
      <c r="E69" s="635"/>
      <c r="F69" s="300"/>
      <c r="G69" s="300"/>
      <c r="H69" s="300"/>
      <c r="I69" s="300"/>
      <c r="J69" s="300"/>
      <c r="K69" s="301"/>
    </row>
    <row r="70" spans="1:11" ht="15" customHeight="1">
      <c r="A70" s="297"/>
      <c r="B70" s="636" t="s">
        <v>1515</v>
      </c>
      <c r="C70" s="637" t="s">
        <v>1547</v>
      </c>
      <c r="D70" s="637"/>
      <c r="E70" s="637"/>
      <c r="F70" s="643"/>
      <c r="G70" s="643"/>
      <c r="H70" s="643"/>
      <c r="I70" s="643"/>
      <c r="J70" s="643"/>
      <c r="K70" s="644"/>
    </row>
    <row r="71" spans="1:11" ht="9.9499999999999993" customHeight="1">
      <c r="A71" s="297"/>
      <c r="B71" s="634"/>
      <c r="C71" s="635"/>
      <c r="D71" s="635"/>
      <c r="E71" s="635"/>
      <c r="F71" s="300"/>
      <c r="G71" s="300"/>
      <c r="H71" s="300"/>
      <c r="I71" s="300"/>
      <c r="J71" s="300"/>
      <c r="K71" s="301"/>
    </row>
    <row r="72" spans="1:11" ht="15" customHeight="1">
      <c r="A72" s="297"/>
      <c r="B72" s="636" t="s">
        <v>1516</v>
      </c>
      <c r="C72" s="637" t="s">
        <v>1548</v>
      </c>
      <c r="D72" s="637"/>
      <c r="E72" s="637"/>
      <c r="F72" s="643"/>
      <c r="G72" s="643"/>
      <c r="H72" s="643"/>
      <c r="I72" s="643"/>
      <c r="J72" s="643"/>
      <c r="K72" s="644"/>
    </row>
    <row r="73" spans="1:11" ht="9.9499999999999993" customHeight="1">
      <c r="A73" s="297"/>
      <c r="B73" s="634"/>
      <c r="C73" s="635"/>
      <c r="D73" s="635"/>
      <c r="E73" s="635"/>
      <c r="F73" s="300"/>
      <c r="G73" s="300"/>
      <c r="H73" s="300"/>
      <c r="I73" s="300"/>
      <c r="J73" s="300"/>
      <c r="K73" s="301"/>
    </row>
    <row r="74" spans="1:11" ht="15" customHeight="1">
      <c r="A74" s="297"/>
      <c r="B74" s="636" t="s">
        <v>1517</v>
      </c>
      <c r="C74" s="637" t="s">
        <v>1549</v>
      </c>
      <c r="D74" s="637"/>
      <c r="E74" s="637"/>
      <c r="F74" s="643"/>
      <c r="G74" s="643"/>
      <c r="H74" s="643"/>
      <c r="I74" s="643"/>
      <c r="J74" s="643"/>
      <c r="K74" s="644"/>
    </row>
    <row r="75" spans="1:11" ht="9.9499999999999993" customHeight="1">
      <c r="A75" s="297"/>
      <c r="B75" s="634"/>
      <c r="C75" s="635"/>
      <c r="D75" s="635"/>
      <c r="E75" s="635"/>
      <c r="F75" s="300"/>
      <c r="G75" s="300"/>
      <c r="H75" s="300"/>
      <c r="I75" s="300"/>
      <c r="J75" s="300"/>
      <c r="K75" s="301"/>
    </row>
    <row r="76" spans="1:11" ht="15" customHeight="1">
      <c r="A76" s="297"/>
      <c r="B76" s="636" t="s">
        <v>1518</v>
      </c>
      <c r="C76" s="637" t="s">
        <v>1021</v>
      </c>
      <c r="D76" s="637"/>
      <c r="E76" s="637"/>
      <c r="F76" s="643"/>
      <c r="G76" s="643"/>
      <c r="H76" s="643"/>
      <c r="I76" s="643"/>
      <c r="J76" s="643"/>
      <c r="K76" s="644"/>
    </row>
    <row r="77" spans="1:11" ht="9.9499999999999993" customHeight="1">
      <c r="A77" s="297"/>
      <c r="B77" s="634"/>
      <c r="C77" s="635"/>
      <c r="D77" s="635"/>
      <c r="E77" s="635"/>
      <c r="F77" s="300"/>
      <c r="G77" s="300"/>
      <c r="H77" s="300"/>
      <c r="I77" s="300"/>
      <c r="J77" s="300"/>
      <c r="K77" s="301"/>
    </row>
    <row r="78" spans="1:11" ht="15" customHeight="1">
      <c r="A78" s="297"/>
      <c r="B78" s="636" t="s">
        <v>1545</v>
      </c>
      <c r="C78" s="637" t="s">
        <v>1020</v>
      </c>
      <c r="D78" s="637"/>
      <c r="E78" s="637"/>
      <c r="F78" s="643"/>
      <c r="G78" s="643"/>
      <c r="H78" s="643"/>
      <c r="I78" s="643"/>
      <c r="J78" s="643"/>
      <c r="K78" s="644"/>
    </row>
    <row r="79" spans="1:11" ht="9.9499999999999993" customHeight="1">
      <c r="A79" s="297"/>
      <c r="B79" s="634"/>
      <c r="C79" s="635"/>
      <c r="D79" s="635"/>
      <c r="E79" s="635"/>
      <c r="F79" s="300"/>
      <c r="G79" s="300"/>
      <c r="H79" s="300"/>
      <c r="I79" s="300"/>
      <c r="J79" s="300"/>
      <c r="K79" s="301"/>
    </row>
    <row r="80" spans="1:11" ht="15" customHeight="1">
      <c r="A80" s="297"/>
      <c r="B80" s="636" t="s">
        <v>1546</v>
      </c>
      <c r="C80" s="637" t="s">
        <v>1019</v>
      </c>
      <c r="D80" s="637"/>
      <c r="E80" s="637"/>
      <c r="F80" s="643"/>
      <c r="G80" s="643"/>
      <c r="H80" s="643"/>
      <c r="I80" s="643"/>
      <c r="J80" s="643"/>
      <c r="K80" s="644"/>
    </row>
    <row r="81" spans="1:11" ht="9.9499999999999993" customHeight="1">
      <c r="A81" s="297"/>
      <c r="B81" s="302"/>
      <c r="C81" s="300"/>
      <c r="D81" s="620"/>
      <c r="E81" s="300"/>
      <c r="F81" s="300"/>
      <c r="G81" s="300"/>
      <c r="H81" s="300"/>
      <c r="I81" s="300"/>
      <c r="J81" s="300"/>
      <c r="K81" s="301"/>
    </row>
    <row r="82" spans="1:11" ht="31.5" customHeight="1">
      <c r="A82" s="297"/>
      <c r="B82" s="645" t="s">
        <v>1742</v>
      </c>
      <c r="C82" s="961" t="s">
        <v>1738</v>
      </c>
      <c r="D82" s="961"/>
      <c r="E82" s="961"/>
      <c r="F82" s="961"/>
      <c r="G82" s="961"/>
      <c r="H82" s="961"/>
      <c r="I82" s="961"/>
      <c r="J82" s="638"/>
      <c r="K82" s="642"/>
    </row>
    <row r="83" spans="1:11" ht="15" customHeight="1">
      <c r="A83" s="303"/>
      <c r="B83" s="298"/>
      <c r="C83" s="300"/>
      <c r="D83" s="300"/>
      <c r="E83" s="300"/>
      <c r="F83" s="300"/>
      <c r="G83" s="300"/>
      <c r="H83" s="300"/>
      <c r="I83" s="300"/>
      <c r="J83" s="300"/>
      <c r="K83" s="301"/>
    </row>
    <row r="84" spans="1:11" ht="15" customHeight="1">
      <c r="A84" s="305" t="s">
        <v>1743</v>
      </c>
      <c r="B84" s="306"/>
      <c r="C84" s="307"/>
      <c r="D84" s="307"/>
      <c r="E84" s="307"/>
      <c r="F84" s="307"/>
      <c r="G84" s="307"/>
      <c r="H84" s="307"/>
      <c r="I84" s="307"/>
      <c r="J84" s="307"/>
      <c r="K84" s="308"/>
    </row>
    <row r="85" spans="1:11" ht="4.5" customHeight="1">
      <c r="A85" s="505" t="s">
        <v>1376</v>
      </c>
      <c r="B85" s="298"/>
      <c r="C85" s="300"/>
      <c r="D85" s="300"/>
      <c r="E85" s="300"/>
      <c r="F85" s="300"/>
      <c r="G85" s="300"/>
      <c r="H85" s="300"/>
      <c r="I85" s="300"/>
      <c r="J85" s="300"/>
      <c r="K85" s="301"/>
    </row>
    <row r="86" spans="1:11" ht="32.25" customHeight="1">
      <c r="A86" s="602"/>
      <c r="B86" s="603" t="s">
        <v>1335</v>
      </c>
      <c r="C86" s="604"/>
      <c r="D86" s="604"/>
      <c r="E86" s="605"/>
      <c r="F86" s="605"/>
      <c r="G86" s="605"/>
      <c r="H86" s="605"/>
      <c r="I86" s="605"/>
      <c r="J86" s="605"/>
      <c r="K86" s="606"/>
    </row>
    <row r="87" spans="1:11" ht="35.25" customHeight="1">
      <c r="A87" s="607"/>
      <c r="B87" s="608"/>
      <c r="C87" s="613" t="s">
        <v>1039</v>
      </c>
      <c r="D87" s="928" t="s">
        <v>1543</v>
      </c>
      <c r="E87" s="928"/>
      <c r="F87" s="928"/>
      <c r="G87" s="928"/>
      <c r="H87" s="928"/>
      <c r="I87" s="928"/>
      <c r="J87" s="928"/>
      <c r="K87" s="929"/>
    </row>
    <row r="88" spans="1:11" s="296" customFormat="1" ht="6" customHeight="1">
      <c r="A88" s="331"/>
      <c r="B88" s="466"/>
      <c r="C88" s="467"/>
      <c r="D88" s="468"/>
      <c r="E88" s="468"/>
      <c r="F88" s="468"/>
      <c r="G88" s="468"/>
      <c r="H88" s="468"/>
      <c r="I88" s="468"/>
      <c r="J88" s="468"/>
      <c r="K88" s="469"/>
    </row>
    <row r="89" spans="1:11" s="296" customFormat="1" ht="18" customHeight="1">
      <c r="A89" s="331"/>
      <c r="B89" s="939" t="s">
        <v>1519</v>
      </c>
      <c r="C89" s="939"/>
      <c r="D89" s="939"/>
      <c r="E89" s="939"/>
      <c r="F89" s="939"/>
      <c r="G89" s="939"/>
      <c r="H89" s="940" t="s">
        <v>1520</v>
      </c>
      <c r="I89" s="940"/>
      <c r="J89" s="940"/>
      <c r="K89" s="940"/>
    </row>
    <row r="90" spans="1:11" s="296" customFormat="1" ht="15" customHeight="1">
      <c r="A90" s="331"/>
      <c r="B90" s="588"/>
      <c r="C90" s="300"/>
      <c r="D90" s="468"/>
      <c r="E90" s="468"/>
      <c r="F90" s="468"/>
      <c r="G90" s="468"/>
      <c r="H90" s="468"/>
      <c r="I90" s="468"/>
      <c r="J90" s="468"/>
      <c r="K90" s="469"/>
    </row>
    <row r="91" spans="1:11" s="296" customFormat="1" ht="15" customHeight="1">
      <c r="A91" s="331"/>
      <c r="B91" s="636" t="s">
        <v>1522</v>
      </c>
      <c r="C91" s="637" t="s">
        <v>1596</v>
      </c>
      <c r="D91" s="637"/>
      <c r="E91" s="637"/>
      <c r="F91" s="637"/>
      <c r="G91" s="637"/>
      <c r="H91" s="637"/>
      <c r="I91" s="646"/>
      <c r="J91" s="646"/>
      <c r="K91" s="647"/>
    </row>
    <row r="92" spans="1:11" s="296" customFormat="1" ht="15" customHeight="1">
      <c r="A92" s="331"/>
      <c r="B92" s="584"/>
      <c r="C92" s="300"/>
      <c r="D92" s="300"/>
      <c r="E92" s="300"/>
      <c r="F92" s="300"/>
      <c r="G92" s="300"/>
      <c r="H92" s="300"/>
      <c r="I92" s="468"/>
      <c r="J92" s="468"/>
      <c r="K92" s="469"/>
    </row>
    <row r="93" spans="1:11" s="296" customFormat="1" ht="15" customHeight="1">
      <c r="A93" s="331"/>
      <c r="B93" s="636" t="s">
        <v>1523</v>
      </c>
      <c r="C93" s="637" t="s">
        <v>1597</v>
      </c>
      <c r="D93" s="637"/>
      <c r="E93" s="637"/>
      <c r="F93" s="637"/>
      <c r="G93" s="637"/>
      <c r="H93" s="637"/>
      <c r="I93" s="646"/>
      <c r="J93" s="646"/>
      <c r="K93" s="647"/>
    </row>
    <row r="94" spans="1:11" s="296" customFormat="1" ht="15" customHeight="1">
      <c r="A94" s="331"/>
      <c r="B94" s="584"/>
      <c r="C94" s="300"/>
      <c r="D94" s="300"/>
      <c r="E94" s="300"/>
      <c r="F94" s="300"/>
      <c r="G94" s="300"/>
      <c r="H94" s="300"/>
      <c r="I94" s="468"/>
      <c r="J94" s="468"/>
      <c r="K94" s="469"/>
    </row>
    <row r="95" spans="1:11" s="296" customFormat="1" ht="15" customHeight="1">
      <c r="A95" s="331"/>
      <c r="B95" s="636" t="s">
        <v>1524</v>
      </c>
      <c r="C95" s="637" t="s">
        <v>1598</v>
      </c>
      <c r="D95" s="637"/>
      <c r="E95" s="637"/>
      <c r="F95" s="637"/>
      <c r="G95" s="637"/>
      <c r="H95" s="637"/>
      <c r="I95" s="648"/>
      <c r="J95" s="646"/>
      <c r="K95" s="647"/>
    </row>
    <row r="96" spans="1:11" s="296" customFormat="1" ht="15" customHeight="1">
      <c r="A96" s="331"/>
      <c r="B96" s="584"/>
      <c r="C96" s="300"/>
      <c r="D96" s="300"/>
      <c r="E96" s="300"/>
      <c r="F96" s="300"/>
      <c r="G96" s="300"/>
      <c r="H96" s="300"/>
      <c r="I96" s="330"/>
      <c r="J96" s="468"/>
      <c r="K96" s="469"/>
    </row>
    <row r="97" spans="1:11" s="296" customFormat="1" ht="15" customHeight="1">
      <c r="A97" s="331"/>
      <c r="B97" s="636" t="s">
        <v>1525</v>
      </c>
      <c r="C97" s="637" t="s">
        <v>1599</v>
      </c>
      <c r="D97" s="637"/>
      <c r="E97" s="637"/>
      <c r="F97" s="637"/>
      <c r="G97" s="637"/>
      <c r="H97" s="637"/>
      <c r="I97" s="646"/>
      <c r="J97" s="646"/>
      <c r="K97" s="647"/>
    </row>
    <row r="98" spans="1:11" s="296" customFormat="1" ht="15" customHeight="1">
      <c r="A98" s="331"/>
      <c r="B98" s="584"/>
      <c r="C98" s="300"/>
      <c r="D98" s="300"/>
      <c r="E98" s="300"/>
      <c r="F98" s="300"/>
      <c r="G98" s="300"/>
      <c r="H98" s="300"/>
      <c r="I98" s="468"/>
      <c r="J98" s="468"/>
      <c r="K98" s="469"/>
    </row>
    <row r="99" spans="1:11" s="296" customFormat="1" ht="15.75" customHeight="1">
      <c r="A99" s="331"/>
      <c r="B99" s="636" t="s">
        <v>1526</v>
      </c>
      <c r="C99" s="637" t="s">
        <v>1600</v>
      </c>
      <c r="D99" s="637"/>
      <c r="E99" s="637"/>
      <c r="F99" s="637"/>
      <c r="G99" s="637"/>
      <c r="H99" s="637"/>
      <c r="I99" s="646"/>
      <c r="J99" s="646"/>
      <c r="K99" s="647"/>
    </row>
    <row r="100" spans="1:11" s="296" customFormat="1" ht="15" customHeight="1">
      <c r="A100" s="331"/>
      <c r="B100" s="466"/>
      <c r="C100" s="467"/>
      <c r="D100" s="468"/>
      <c r="E100" s="468"/>
      <c r="F100" s="468"/>
      <c r="G100" s="468"/>
      <c r="H100" s="468"/>
      <c r="I100" s="468"/>
      <c r="J100" s="468"/>
      <c r="K100" s="469"/>
    </row>
    <row r="101" spans="1:11" s="296" customFormat="1" ht="15" customHeight="1">
      <c r="A101" s="305" t="s">
        <v>1521</v>
      </c>
      <c r="B101" s="475"/>
      <c r="C101" s="476"/>
      <c r="D101" s="477"/>
      <c r="E101" s="477"/>
      <c r="F101" s="477"/>
      <c r="G101" s="477"/>
      <c r="H101" s="477"/>
      <c r="I101" s="477"/>
      <c r="J101" s="477"/>
      <c r="K101" s="478"/>
    </row>
    <row r="102" spans="1:11" ht="4.5" customHeight="1">
      <c r="A102" s="505" t="s">
        <v>1376</v>
      </c>
      <c r="B102" s="298"/>
      <c r="C102" s="300"/>
      <c r="D102" s="300"/>
      <c r="E102" s="300"/>
      <c r="F102" s="300"/>
      <c r="G102" s="300"/>
      <c r="H102" s="300"/>
      <c r="I102" s="300"/>
      <c r="J102" s="300"/>
      <c r="K102" s="301"/>
    </row>
    <row r="103" spans="1:11" ht="32.25" customHeight="1">
      <c r="A103" s="602"/>
      <c r="B103" s="603" t="s">
        <v>1438</v>
      </c>
      <c r="C103" s="604"/>
      <c r="D103" s="604"/>
      <c r="E103" s="605"/>
      <c r="F103" s="605"/>
      <c r="G103" s="605"/>
      <c r="H103" s="605"/>
      <c r="I103" s="605"/>
      <c r="J103" s="605"/>
      <c r="K103" s="606"/>
    </row>
    <row r="104" spans="1:11" ht="33.75" customHeight="1">
      <c r="A104" s="607"/>
      <c r="B104" s="608"/>
      <c r="C104" s="613" t="s">
        <v>1039</v>
      </c>
      <c r="D104" s="928" t="s">
        <v>1544</v>
      </c>
      <c r="E104" s="928"/>
      <c r="F104" s="928"/>
      <c r="G104" s="928"/>
      <c r="H104" s="928"/>
      <c r="I104" s="928"/>
      <c r="J104" s="928"/>
      <c r="K104" s="929"/>
    </row>
    <row r="105" spans="1:11" s="296" customFormat="1" ht="6" customHeight="1">
      <c r="A105" s="331"/>
      <c r="B105" s="466"/>
      <c r="C105" s="467"/>
      <c r="D105" s="468"/>
      <c r="E105" s="468"/>
      <c r="F105" s="468"/>
      <c r="G105" s="468"/>
      <c r="H105" s="468"/>
      <c r="I105" s="468"/>
      <c r="J105" s="468"/>
      <c r="K105" s="469"/>
    </row>
    <row r="106" spans="1:11" s="296" customFormat="1" ht="18" customHeight="1">
      <c r="A106" s="331"/>
      <c r="B106" s="939" t="s">
        <v>1519</v>
      </c>
      <c r="C106" s="939"/>
      <c r="D106" s="939"/>
      <c r="E106" s="939"/>
      <c r="F106" s="939"/>
      <c r="G106" s="939"/>
      <c r="H106" s="940" t="s">
        <v>1520</v>
      </c>
      <c r="I106" s="940"/>
      <c r="J106" s="940"/>
      <c r="K106" s="940"/>
    </row>
    <row r="107" spans="1:11" s="296" customFormat="1" ht="15" customHeight="1">
      <c r="A107" s="331"/>
      <c r="B107" s="589"/>
      <c r="C107" s="300"/>
      <c r="D107" s="468"/>
      <c r="E107" s="468"/>
      <c r="F107" s="468"/>
      <c r="G107" s="468"/>
      <c r="H107" s="468"/>
      <c r="I107" s="468"/>
      <c r="J107" s="468"/>
      <c r="K107" s="469"/>
    </row>
    <row r="108" spans="1:11" s="296" customFormat="1" ht="32.25" customHeight="1">
      <c r="A108" s="331"/>
      <c r="B108" s="649" t="s">
        <v>1507</v>
      </c>
      <c r="C108" s="961" t="s">
        <v>1435</v>
      </c>
      <c r="D108" s="961"/>
      <c r="E108" s="961"/>
      <c r="F108" s="961"/>
      <c r="G108" s="961"/>
      <c r="H108" s="961"/>
      <c r="I108" s="650"/>
      <c r="J108" s="650"/>
      <c r="K108" s="651"/>
    </row>
    <row r="109" spans="1:11" s="296" customFormat="1" ht="15" customHeight="1">
      <c r="A109" s="331"/>
      <c r="B109" s="584"/>
      <c r="C109" s="655"/>
      <c r="D109" s="655"/>
      <c r="E109" s="655"/>
      <c r="F109" s="655"/>
      <c r="G109" s="655"/>
      <c r="H109" s="300"/>
      <c r="I109" s="468"/>
      <c r="J109" s="468"/>
      <c r="K109" s="469"/>
    </row>
    <row r="110" spans="1:11" s="296" customFormat="1" ht="15" customHeight="1">
      <c r="A110" s="331"/>
      <c r="B110" s="636" t="s">
        <v>1336</v>
      </c>
      <c r="C110" s="637" t="s">
        <v>1436</v>
      </c>
      <c r="D110" s="637"/>
      <c r="E110" s="637"/>
      <c r="F110" s="637"/>
      <c r="G110" s="637"/>
      <c r="H110" s="652"/>
      <c r="I110" s="650"/>
      <c r="J110" s="650"/>
      <c r="K110" s="653"/>
    </row>
    <row r="111" spans="1:11" s="296" customFormat="1" ht="15" customHeight="1">
      <c r="A111" s="331"/>
      <c r="B111" s="584"/>
      <c r="C111" s="655"/>
      <c r="D111" s="655"/>
      <c r="E111" s="655"/>
      <c r="F111" s="655"/>
      <c r="G111" s="655"/>
      <c r="H111" s="300"/>
      <c r="I111" s="468"/>
      <c r="J111" s="468"/>
      <c r="K111" s="590"/>
    </row>
    <row r="112" spans="1:11" s="296" customFormat="1" ht="33.75" customHeight="1">
      <c r="A112" s="331"/>
      <c r="B112" s="649" t="s">
        <v>1337</v>
      </c>
      <c r="C112" s="961" t="s">
        <v>1437</v>
      </c>
      <c r="D112" s="961"/>
      <c r="E112" s="961"/>
      <c r="F112" s="961"/>
      <c r="G112" s="961"/>
      <c r="H112" s="961"/>
      <c r="I112" s="654"/>
      <c r="J112" s="650"/>
      <c r="K112" s="651"/>
    </row>
    <row r="113" spans="1:11" s="296" customFormat="1" ht="15" customHeight="1">
      <c r="A113" s="331"/>
      <c r="B113" s="466"/>
      <c r="C113" s="467"/>
      <c r="D113" s="468"/>
      <c r="E113" s="468"/>
      <c r="F113" s="468"/>
      <c r="G113" s="468"/>
      <c r="H113" s="468"/>
      <c r="I113" s="468"/>
      <c r="J113" s="468"/>
      <c r="K113" s="469"/>
    </row>
    <row r="114" spans="1:11" s="296" customFormat="1" ht="15" customHeight="1">
      <c r="A114" s="305" t="s">
        <v>1527</v>
      </c>
      <c r="B114" s="475"/>
      <c r="C114" s="476"/>
      <c r="D114" s="477"/>
      <c r="E114" s="477"/>
      <c r="F114" s="477"/>
      <c r="G114" s="477"/>
      <c r="H114" s="477"/>
      <c r="I114" s="477"/>
      <c r="J114" s="477"/>
      <c r="K114" s="478"/>
    </row>
    <row r="115" spans="1:11" s="296" customFormat="1" ht="5.25" customHeight="1">
      <c r="A115" s="303"/>
      <c r="B115" s="466"/>
      <c r="C115" s="467"/>
      <c r="D115" s="468"/>
      <c r="E115" s="468"/>
      <c r="F115" s="468"/>
      <c r="G115" s="468"/>
      <c r="H115" s="468"/>
      <c r="I115" s="468"/>
      <c r="J115" s="468"/>
      <c r="K115" s="469"/>
    </row>
    <row r="116" spans="1:11" ht="32.25" customHeight="1">
      <c r="A116" s="602"/>
      <c r="B116" s="604" t="s">
        <v>1736</v>
      </c>
      <c r="C116" s="604"/>
      <c r="D116" s="604"/>
      <c r="E116" s="614"/>
      <c r="F116" s="614"/>
      <c r="G116" s="614"/>
      <c r="H116" s="614"/>
      <c r="I116" s="614"/>
      <c r="J116" s="614"/>
      <c r="K116" s="615"/>
    </row>
    <row r="117" spans="1:11" ht="48.75" customHeight="1">
      <c r="A117" s="607"/>
      <c r="B117" s="616"/>
      <c r="C117" s="616"/>
      <c r="D117" s="613" t="s">
        <v>1039</v>
      </c>
      <c r="E117" s="952" t="s">
        <v>1773</v>
      </c>
      <c r="F117" s="952"/>
      <c r="G117" s="952"/>
      <c r="H117" s="952"/>
      <c r="I117" s="952"/>
      <c r="J117" s="952"/>
      <c r="K117" s="953"/>
    </row>
    <row r="118" spans="1:11" ht="5.25" customHeight="1">
      <c r="A118" s="331"/>
      <c r="B118" s="332"/>
      <c r="C118" s="332"/>
      <c r="D118" s="332"/>
      <c r="E118" s="333"/>
      <c r="F118" s="333"/>
      <c r="G118" s="333"/>
      <c r="H118" s="333"/>
      <c r="I118" s="333"/>
      <c r="J118" s="333"/>
      <c r="K118" s="335"/>
    </row>
    <row r="119" spans="1:11" ht="15" customHeight="1">
      <c r="A119" s="297"/>
      <c r="B119" s="939" t="s">
        <v>1519</v>
      </c>
      <c r="C119" s="939"/>
      <c r="D119" s="939"/>
      <c r="E119" s="939"/>
      <c r="F119" s="939"/>
      <c r="G119" s="939"/>
      <c r="H119" s="940" t="s">
        <v>1520</v>
      </c>
      <c r="I119" s="940"/>
      <c r="J119" s="940"/>
      <c r="K119" s="940"/>
    </row>
    <row r="120" spans="1:11" ht="15" customHeight="1">
      <c r="A120" s="297"/>
      <c r="B120" s="591"/>
      <c r="C120" s="300"/>
      <c r="D120" s="300"/>
      <c r="E120" s="300"/>
      <c r="F120" s="300"/>
      <c r="G120" s="300"/>
      <c r="H120" s="300"/>
      <c r="I120" s="300"/>
      <c r="J120" s="300"/>
      <c r="K120" s="301"/>
    </row>
    <row r="121" spans="1:11" ht="15" customHeight="1">
      <c r="A121" s="297"/>
      <c r="B121" s="750" t="s">
        <v>1507</v>
      </c>
      <c r="C121" s="637" t="s">
        <v>1732</v>
      </c>
      <c r="D121" s="637"/>
      <c r="E121" s="637"/>
      <c r="F121" s="643"/>
      <c r="G121" s="643"/>
      <c r="H121" s="643"/>
      <c r="I121" s="643"/>
      <c r="J121" s="643"/>
      <c r="K121" s="644"/>
    </row>
    <row r="122" spans="1:11" ht="15" customHeight="1">
      <c r="A122" s="297"/>
      <c r="B122" s="591"/>
      <c r="C122" s="300"/>
      <c r="D122" s="300"/>
      <c r="E122" s="300"/>
      <c r="F122" s="300"/>
      <c r="G122" s="300"/>
      <c r="H122" s="300"/>
      <c r="I122" s="300"/>
      <c r="J122" s="300"/>
      <c r="K122" s="301"/>
    </row>
    <row r="123" spans="1:11" ht="15" customHeight="1">
      <c r="A123" s="297"/>
      <c r="B123" s="750" t="s">
        <v>1336</v>
      </c>
      <c r="C123" s="637" t="s">
        <v>1733</v>
      </c>
      <c r="D123" s="637"/>
      <c r="E123" s="637"/>
      <c r="F123" s="643"/>
      <c r="G123" s="643"/>
      <c r="H123" s="643"/>
      <c r="I123" s="643"/>
      <c r="J123" s="643"/>
      <c r="K123" s="644"/>
    </row>
    <row r="124" spans="1:11" ht="15" customHeight="1">
      <c r="A124" s="297"/>
      <c r="B124" s="591"/>
      <c r="C124" s="300"/>
      <c r="D124" s="300"/>
      <c r="E124" s="300"/>
      <c r="F124" s="300"/>
      <c r="G124" s="300"/>
      <c r="H124" s="300"/>
      <c r="I124" s="300"/>
      <c r="J124" s="300"/>
      <c r="K124" s="301"/>
    </row>
    <row r="125" spans="1:11" ht="15" customHeight="1">
      <c r="A125" s="297"/>
      <c r="B125" s="750" t="s">
        <v>1337</v>
      </c>
      <c r="C125" s="637" t="s">
        <v>1735</v>
      </c>
      <c r="D125" s="637"/>
      <c r="E125" s="637"/>
      <c r="F125" s="643"/>
      <c r="G125" s="643"/>
      <c r="H125" s="643"/>
      <c r="I125" s="643"/>
      <c r="J125" s="643"/>
      <c r="K125" s="644"/>
    </row>
    <row r="126" spans="1:11" s="296" customFormat="1" ht="15" customHeight="1">
      <c r="A126" s="297"/>
      <c r="B126" s="832"/>
      <c r="C126" s="833"/>
      <c r="D126" s="833"/>
      <c r="E126" s="833"/>
      <c r="F126" s="834"/>
      <c r="G126" s="834"/>
      <c r="H126" s="834"/>
      <c r="I126" s="834"/>
      <c r="J126" s="834"/>
      <c r="K126" s="835"/>
    </row>
    <row r="127" spans="1:11" ht="15" customHeight="1">
      <c r="A127" s="297"/>
      <c r="B127" s="750" t="s">
        <v>1338</v>
      </c>
      <c r="C127" s="637" t="s">
        <v>1734</v>
      </c>
      <c r="D127" s="637"/>
      <c r="E127" s="637"/>
      <c r="F127" s="643"/>
      <c r="G127" s="643"/>
      <c r="H127" s="643"/>
      <c r="I127" s="643"/>
      <c r="J127" s="643"/>
      <c r="K127" s="751"/>
    </row>
    <row r="128" spans="1:11" ht="15" customHeight="1">
      <c r="A128" s="297"/>
      <c r="B128" s="591"/>
      <c r="C128" s="300"/>
      <c r="D128" s="300"/>
      <c r="E128" s="300"/>
      <c r="F128" s="300"/>
      <c r="G128" s="300"/>
      <c r="H128" s="300"/>
      <c r="I128" s="300"/>
      <c r="J128" s="300"/>
      <c r="K128" s="301"/>
    </row>
    <row r="129" spans="1:11" ht="15" customHeight="1">
      <c r="A129" s="297"/>
      <c r="B129" s="656" t="s">
        <v>1339</v>
      </c>
      <c r="C129" s="637" t="s">
        <v>1022</v>
      </c>
      <c r="D129" s="637"/>
      <c r="E129" s="637"/>
      <c r="F129" s="637"/>
      <c r="G129" s="637"/>
      <c r="H129" s="637"/>
      <c r="I129" s="637"/>
      <c r="J129" s="637"/>
      <c r="K129" s="657"/>
    </row>
    <row r="130" spans="1:11" s="296" customFormat="1" ht="15" customHeight="1">
      <c r="A130" s="297"/>
      <c r="B130" s="592"/>
      <c r="C130" s="300"/>
      <c r="D130" s="300"/>
      <c r="E130" s="300"/>
      <c r="F130" s="300"/>
      <c r="G130" s="300"/>
      <c r="H130" s="300"/>
      <c r="I130" s="300"/>
      <c r="J130" s="300"/>
      <c r="K130" s="301"/>
    </row>
    <row r="131" spans="1:11" ht="15" customHeight="1">
      <c r="A131" s="297"/>
      <c r="B131" s="656" t="s">
        <v>1340</v>
      </c>
      <c r="C131" s="637" t="s">
        <v>1023</v>
      </c>
      <c r="D131" s="637"/>
      <c r="E131" s="637"/>
      <c r="F131" s="637"/>
      <c r="G131" s="637"/>
      <c r="H131" s="637"/>
      <c r="I131" s="637"/>
      <c r="J131" s="637"/>
      <c r="K131" s="657"/>
    </row>
    <row r="132" spans="1:11" s="296" customFormat="1" ht="15" customHeight="1">
      <c r="A132" s="297"/>
      <c r="B132" s="592"/>
      <c r="C132" s="300"/>
      <c r="D132" s="300"/>
      <c r="E132" s="300"/>
      <c r="F132" s="300"/>
      <c r="G132" s="300"/>
      <c r="H132" s="300"/>
      <c r="I132" s="300"/>
      <c r="J132" s="300"/>
      <c r="K132" s="301"/>
    </row>
    <row r="133" spans="1:11" ht="15" customHeight="1">
      <c r="A133" s="297"/>
      <c r="B133" s="656" t="s">
        <v>1370</v>
      </c>
      <c r="C133" s="637" t="s">
        <v>1024</v>
      </c>
      <c r="D133" s="637"/>
      <c r="E133" s="637"/>
      <c r="F133" s="637"/>
      <c r="G133" s="637"/>
      <c r="H133" s="637"/>
      <c r="I133" s="637"/>
      <c r="J133" s="637"/>
      <c r="K133" s="658"/>
    </row>
    <row r="134" spans="1:11" s="296" customFormat="1" ht="15" customHeight="1">
      <c r="A134" s="297"/>
      <c r="B134" s="592"/>
      <c r="C134" s="300"/>
      <c r="D134" s="300"/>
      <c r="E134" s="300"/>
      <c r="F134" s="300"/>
      <c r="G134" s="300"/>
      <c r="H134" s="300"/>
      <c r="I134" s="300"/>
      <c r="J134" s="300"/>
      <c r="K134" s="334"/>
    </row>
    <row r="135" spans="1:11" ht="31.5" customHeight="1">
      <c r="A135" s="297"/>
      <c r="B135" s="656" t="s">
        <v>1371</v>
      </c>
      <c r="C135" s="959" t="s">
        <v>1737</v>
      </c>
      <c r="D135" s="959"/>
      <c r="E135" s="959"/>
      <c r="F135" s="959"/>
      <c r="G135" s="959"/>
      <c r="H135" s="637"/>
      <c r="I135" s="637"/>
      <c r="J135" s="637"/>
      <c r="K135" s="659"/>
    </row>
    <row r="136" spans="1:11" ht="15" customHeight="1">
      <c r="A136" s="297"/>
      <c r="B136" s="304"/>
      <c r="C136" s="300"/>
      <c r="D136" s="300"/>
      <c r="E136" s="300"/>
      <c r="F136" s="300"/>
      <c r="G136" s="300"/>
      <c r="H136" s="300"/>
      <c r="I136" s="300"/>
      <c r="J136" s="300"/>
      <c r="K136" s="301"/>
    </row>
    <row r="137" spans="1:11" ht="15" customHeight="1">
      <c r="A137" s="305" t="s">
        <v>1772</v>
      </c>
      <c r="B137" s="306"/>
      <c r="C137" s="307"/>
      <c r="D137" s="307"/>
      <c r="E137" s="307"/>
      <c r="F137" s="307"/>
      <c r="G137" s="307"/>
      <c r="H137" s="307"/>
      <c r="I137" s="307"/>
      <c r="J137" s="307"/>
      <c r="K137" s="308"/>
    </row>
    <row r="138" spans="1:11" ht="7.5" customHeight="1">
      <c r="A138" s="309"/>
      <c r="B138" s="310"/>
      <c r="C138" s="310"/>
      <c r="D138" s="310"/>
      <c r="E138" s="310"/>
      <c r="F138" s="310"/>
      <c r="G138" s="310"/>
      <c r="H138" s="310"/>
      <c r="I138" s="310"/>
      <c r="J138" s="310"/>
      <c r="K138" s="311"/>
    </row>
    <row r="139" spans="1:11" ht="22.5" customHeight="1">
      <c r="A139" s="954" t="s">
        <v>1553</v>
      </c>
      <c r="B139" s="955"/>
      <c r="C139" s="955"/>
      <c r="D139" s="955"/>
      <c r="E139" s="955"/>
      <c r="F139" s="955"/>
      <c r="G139" s="955"/>
      <c r="H139" s="955"/>
      <c r="I139" s="955"/>
      <c r="J139" s="955"/>
      <c r="K139" s="956"/>
    </row>
    <row r="140" spans="1:11">
      <c r="A140" s="660" t="s">
        <v>995</v>
      </c>
      <c r="B140" s="944" t="s">
        <v>1555</v>
      </c>
      <c r="C140" s="944"/>
      <c r="D140" s="944"/>
      <c r="E140" s="944"/>
      <c r="F140" s="944"/>
      <c r="G140" s="944"/>
      <c r="H140" s="944"/>
      <c r="I140" s="944"/>
      <c r="J140" s="944"/>
      <c r="K140" s="945"/>
    </row>
    <row r="141" spans="1:11">
      <c r="A141" s="660"/>
      <c r="B141" s="944"/>
      <c r="C141" s="944"/>
      <c r="D141" s="944"/>
      <c r="E141" s="944"/>
      <c r="F141" s="944"/>
      <c r="G141" s="944"/>
      <c r="H141" s="944"/>
      <c r="I141" s="944"/>
      <c r="J141" s="944"/>
      <c r="K141" s="945"/>
    </row>
    <row r="142" spans="1:11" ht="3.75" customHeight="1">
      <c r="A142" s="660"/>
      <c r="B142" s="661"/>
      <c r="C142" s="661"/>
      <c r="D142" s="661"/>
      <c r="E142" s="661"/>
      <c r="F142" s="661"/>
      <c r="G142" s="661"/>
      <c r="H142" s="661"/>
      <c r="I142" s="661"/>
      <c r="J142" s="661"/>
      <c r="K142" s="662"/>
    </row>
    <row r="143" spans="1:11">
      <c r="A143" s="663"/>
      <c r="B143" s="946" t="s">
        <v>1556</v>
      </c>
      <c r="C143" s="946"/>
      <c r="D143" s="946"/>
      <c r="E143" s="946"/>
      <c r="F143" s="946"/>
      <c r="G143" s="946"/>
      <c r="H143" s="946"/>
      <c r="I143" s="946"/>
      <c r="J143" s="946"/>
      <c r="K143" s="947"/>
    </row>
    <row r="144" spans="1:11">
      <c r="A144" s="663"/>
      <c r="B144" s="946"/>
      <c r="C144" s="946"/>
      <c r="D144" s="946"/>
      <c r="E144" s="946"/>
      <c r="F144" s="946"/>
      <c r="G144" s="946"/>
      <c r="H144" s="946"/>
      <c r="I144" s="946"/>
      <c r="J144" s="946"/>
      <c r="K144" s="947"/>
    </row>
    <row r="145" spans="1:11" ht="6.75" customHeight="1">
      <c r="A145" s="663"/>
      <c r="B145" s="631"/>
      <c r="C145" s="632"/>
      <c r="D145" s="632"/>
      <c r="E145" s="632"/>
      <c r="F145" s="632"/>
      <c r="G145" s="632"/>
      <c r="H145" s="632"/>
      <c r="I145" s="632"/>
      <c r="J145" s="632"/>
      <c r="K145" s="664"/>
    </row>
    <row r="146" spans="1:11" ht="15" customHeight="1">
      <c r="A146" s="663"/>
      <c r="B146" s="942" t="s">
        <v>1557</v>
      </c>
      <c r="C146" s="942"/>
      <c r="D146" s="942"/>
      <c r="E146" s="942"/>
      <c r="F146" s="942"/>
      <c r="G146" s="942"/>
      <c r="H146" s="942"/>
      <c r="I146" s="942"/>
      <c r="J146" s="942"/>
      <c r="K146" s="943"/>
    </row>
    <row r="147" spans="1:11">
      <c r="B147" s="312"/>
    </row>
  </sheetData>
  <mergeCells count="44">
    <mergeCell ref="H119:K119"/>
    <mergeCell ref="A3:K3"/>
    <mergeCell ref="A4:K4"/>
    <mergeCell ref="A5:K5"/>
    <mergeCell ref="A6:K6"/>
    <mergeCell ref="B89:G89"/>
    <mergeCell ref="H89:K89"/>
    <mergeCell ref="B106:G106"/>
    <mergeCell ref="H106:K106"/>
    <mergeCell ref="C82:I82"/>
    <mergeCell ref="C108:H108"/>
    <mergeCell ref="C112:H112"/>
    <mergeCell ref="B146:K146"/>
    <mergeCell ref="B19:K19"/>
    <mergeCell ref="B20:K20"/>
    <mergeCell ref="B140:K141"/>
    <mergeCell ref="B143:K144"/>
    <mergeCell ref="D30:K30"/>
    <mergeCell ref="B22:K22"/>
    <mergeCell ref="B23:K23"/>
    <mergeCell ref="D87:K87"/>
    <mergeCell ref="A25:C25"/>
    <mergeCell ref="E117:K117"/>
    <mergeCell ref="B21:K21"/>
    <mergeCell ref="A139:K139"/>
    <mergeCell ref="B33:K34"/>
    <mergeCell ref="C135:G135"/>
    <mergeCell ref="B119:G119"/>
    <mergeCell ref="A1:C1"/>
    <mergeCell ref="D1:G1"/>
    <mergeCell ref="H1:J1"/>
    <mergeCell ref="D104:K104"/>
    <mergeCell ref="B18:K18"/>
    <mergeCell ref="B13:K13"/>
    <mergeCell ref="B15:K15"/>
    <mergeCell ref="B16:K16"/>
    <mergeCell ref="B17:K17"/>
    <mergeCell ref="B14:K14"/>
    <mergeCell ref="B12:K12"/>
    <mergeCell ref="A7:K7"/>
    <mergeCell ref="A8:K8"/>
    <mergeCell ref="B36:G36"/>
    <mergeCell ref="H36:K36"/>
    <mergeCell ref="A2:K2"/>
  </mergeCells>
  <pageMargins left="0.86614173228346458" right="0.62992125984251968" top="0.43307086614173229" bottom="0.77" header="0.31496062992125984" footer="0.31496062992125984"/>
  <pageSetup scale="52" fitToHeight="10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B09A5B"/>
  </sheetPr>
  <dimension ref="A1:J91"/>
  <sheetViews>
    <sheetView topLeftCell="A18" zoomScale="70" zoomScaleNormal="70" workbookViewId="0">
      <selection sqref="A1:K1"/>
    </sheetView>
  </sheetViews>
  <sheetFormatPr baseColWidth="10" defaultRowHeight="12.75"/>
  <cols>
    <col min="1" max="1" width="3.7109375" style="2" customWidth="1"/>
    <col min="2" max="2" width="17.28515625" style="2" customWidth="1"/>
    <col min="3" max="3" width="12.5703125" style="2" customWidth="1"/>
    <col min="4" max="9" width="11.42578125" style="2"/>
    <col min="10" max="10" width="3.7109375" style="2" customWidth="1"/>
    <col min="11" max="16384" width="11.42578125" style="2"/>
  </cols>
  <sheetData>
    <row r="1" spans="1:10" ht="15" customHeight="1">
      <c r="A1" s="667"/>
      <c r="B1" s="667"/>
      <c r="C1" s="667"/>
      <c r="D1" s="667"/>
      <c r="E1" s="667"/>
      <c r="F1" s="667"/>
      <c r="G1" s="667"/>
      <c r="H1" s="667"/>
      <c r="I1" s="667"/>
      <c r="J1" s="667"/>
    </row>
    <row r="2" spans="1:10" ht="15" customHeight="1">
      <c r="A2" s="667"/>
      <c r="B2" s="4"/>
      <c r="C2" s="4"/>
      <c r="D2" s="4"/>
      <c r="E2" s="4"/>
      <c r="F2" s="4"/>
      <c r="G2" s="4"/>
      <c r="H2" s="4"/>
      <c r="I2" s="4"/>
      <c r="J2" s="667"/>
    </row>
    <row r="3" spans="1:10" ht="15" customHeight="1">
      <c r="A3" s="667"/>
      <c r="B3" s="4"/>
      <c r="C3" s="4"/>
      <c r="D3" s="4"/>
      <c r="E3" s="4"/>
      <c r="F3" s="4"/>
      <c r="G3" s="4"/>
      <c r="H3" s="4"/>
      <c r="I3" s="4"/>
      <c r="J3" s="667"/>
    </row>
    <row r="4" spans="1:10" ht="15" customHeight="1">
      <c r="A4" s="667"/>
      <c r="B4" s="4"/>
      <c r="C4" s="4"/>
      <c r="D4" s="4"/>
      <c r="E4" s="4"/>
      <c r="F4" s="4"/>
      <c r="G4" s="4"/>
      <c r="H4" s="4"/>
      <c r="I4" s="4"/>
      <c r="J4" s="667"/>
    </row>
    <row r="5" spans="1:10">
      <c r="A5" s="667"/>
      <c r="B5" s="4"/>
      <c r="C5" s="4"/>
      <c r="D5" s="4"/>
      <c r="E5" s="4"/>
      <c r="F5" s="4"/>
      <c r="G5" s="4"/>
      <c r="H5" s="4"/>
      <c r="I5" s="4"/>
      <c r="J5" s="667"/>
    </row>
    <row r="6" spans="1:10">
      <c r="A6" s="667"/>
      <c r="B6" s="4"/>
      <c r="C6" s="4"/>
      <c r="D6" s="4"/>
      <c r="E6" s="4"/>
      <c r="F6" s="4"/>
      <c r="G6" s="4"/>
      <c r="H6" s="4"/>
      <c r="I6" s="4"/>
      <c r="J6" s="667"/>
    </row>
    <row r="7" spans="1:10">
      <c r="A7" s="667"/>
      <c r="B7" s="4"/>
      <c r="C7" s="4"/>
      <c r="D7" s="4"/>
      <c r="E7" s="4"/>
      <c r="F7" s="4"/>
      <c r="G7" s="4"/>
      <c r="H7" s="4"/>
      <c r="I7" s="4"/>
      <c r="J7" s="667"/>
    </row>
    <row r="8" spans="1:10">
      <c r="A8" s="667"/>
      <c r="B8" s="4"/>
      <c r="C8" s="4"/>
      <c r="D8" s="4"/>
      <c r="E8" s="4"/>
      <c r="F8" s="4"/>
      <c r="G8" s="4"/>
      <c r="H8" s="4"/>
      <c r="I8" s="4"/>
      <c r="J8" s="667"/>
    </row>
    <row r="9" spans="1:10">
      <c r="A9" s="667"/>
      <c r="B9" s="4"/>
      <c r="C9" s="4"/>
      <c r="D9" s="4"/>
      <c r="E9" s="4"/>
      <c r="F9" s="4"/>
      <c r="G9" s="4"/>
      <c r="H9" s="4"/>
      <c r="I9" s="4"/>
      <c r="J9" s="667"/>
    </row>
    <row r="10" spans="1:10">
      <c r="A10" s="667"/>
      <c r="B10" s="4"/>
      <c r="C10" s="4"/>
      <c r="D10" s="4"/>
      <c r="E10" s="4"/>
      <c r="F10" s="4"/>
      <c r="G10" s="4"/>
      <c r="H10" s="4"/>
      <c r="I10" s="4"/>
      <c r="J10" s="667"/>
    </row>
    <row r="11" spans="1:10">
      <c r="A11" s="667"/>
      <c r="B11" s="4"/>
      <c r="C11" s="4"/>
      <c r="D11" s="4"/>
      <c r="E11" s="4"/>
      <c r="F11" s="4"/>
      <c r="G11" s="4"/>
      <c r="H11" s="4"/>
      <c r="I11" s="4"/>
      <c r="J11" s="667"/>
    </row>
    <row r="12" spans="1:10" ht="24.95" customHeight="1">
      <c r="A12" s="667"/>
      <c r="B12" s="965" t="s">
        <v>1777</v>
      </c>
      <c r="C12" s="963" t="s">
        <v>1774</v>
      </c>
      <c r="D12" s="963"/>
      <c r="E12" s="963"/>
      <c r="F12" s="963"/>
      <c r="G12" s="963"/>
      <c r="H12" s="963"/>
      <c r="I12" s="963"/>
      <c r="J12" s="668"/>
    </row>
    <row r="13" spans="1:10" ht="24.95" customHeight="1">
      <c r="A13" s="667"/>
      <c r="B13" s="965"/>
      <c r="C13" s="963"/>
      <c r="D13" s="963"/>
      <c r="E13" s="963"/>
      <c r="F13" s="963"/>
      <c r="G13" s="963"/>
      <c r="H13" s="963"/>
      <c r="I13" s="963"/>
      <c r="J13" s="668"/>
    </row>
    <row r="14" spans="1:10" ht="14.25">
      <c r="A14" s="667"/>
      <c r="B14" s="625"/>
      <c r="C14" s="625"/>
      <c r="D14" s="625"/>
      <c r="E14" s="625"/>
      <c r="F14" s="625"/>
      <c r="G14" s="625"/>
      <c r="H14" s="625"/>
      <c r="I14" s="625"/>
      <c r="J14" s="667"/>
    </row>
    <row r="15" spans="1:10" ht="14.25">
      <c r="A15" s="667"/>
      <c r="B15" s="625"/>
      <c r="C15" s="625"/>
      <c r="D15" s="625"/>
      <c r="E15" s="625"/>
      <c r="F15" s="625"/>
      <c r="G15" s="625"/>
      <c r="H15" s="625"/>
      <c r="I15" s="625"/>
      <c r="J15" s="667"/>
    </row>
    <row r="16" spans="1:10" ht="14.25">
      <c r="A16" s="667"/>
      <c r="B16" s="625"/>
      <c r="C16" s="625"/>
      <c r="D16" s="625"/>
      <c r="E16" s="625"/>
      <c r="F16" s="625"/>
      <c r="G16" s="625"/>
      <c r="H16" s="625"/>
      <c r="I16" s="625"/>
      <c r="J16" s="667"/>
    </row>
    <row r="17" spans="1:10" ht="14.25">
      <c r="A17" s="667"/>
      <c r="B17" s="625"/>
      <c r="C17" s="625"/>
      <c r="D17" s="625"/>
      <c r="E17" s="673"/>
      <c r="F17" s="625"/>
      <c r="G17" s="625"/>
      <c r="H17" s="625"/>
      <c r="I17" s="625"/>
      <c r="J17" s="667"/>
    </row>
    <row r="18" spans="1:10" ht="14.25">
      <c r="A18" s="667"/>
      <c r="B18" s="625"/>
      <c r="C18" s="625"/>
      <c r="D18" s="625"/>
      <c r="E18" s="625"/>
      <c r="F18" s="625"/>
      <c r="G18" s="625"/>
      <c r="H18" s="625"/>
      <c r="I18" s="625"/>
      <c r="J18" s="667"/>
    </row>
    <row r="19" spans="1:10" ht="14.25">
      <c r="A19" s="667"/>
      <c r="B19" s="625"/>
      <c r="C19" s="625"/>
      <c r="D19" s="625"/>
      <c r="E19" s="625"/>
      <c r="F19" s="625"/>
      <c r="G19" s="625"/>
      <c r="H19" s="625"/>
      <c r="I19" s="625"/>
      <c r="J19" s="667"/>
    </row>
    <row r="20" spans="1:10" ht="30.75" customHeight="1">
      <c r="A20" s="667"/>
      <c r="B20" s="962" t="s">
        <v>457</v>
      </c>
      <c r="C20" s="962"/>
      <c r="D20" s="962"/>
      <c r="E20" s="962"/>
      <c r="F20" s="962"/>
      <c r="G20" s="962"/>
      <c r="H20" s="962"/>
      <c r="I20" s="962"/>
      <c r="J20" s="669"/>
    </row>
    <row r="21" spans="1:10" ht="14.25">
      <c r="A21" s="667"/>
      <c r="B21" s="625"/>
      <c r="C21" s="625"/>
      <c r="D21" s="625"/>
      <c r="E21" s="625"/>
      <c r="F21" s="625"/>
      <c r="G21" s="625"/>
      <c r="H21" s="625"/>
      <c r="I21" s="625"/>
      <c r="J21" s="667"/>
    </row>
    <row r="22" spans="1:10" ht="14.25">
      <c r="A22" s="667"/>
      <c r="B22" s="625"/>
      <c r="C22" s="625"/>
      <c r="D22" s="625"/>
      <c r="E22" s="625"/>
      <c r="F22" s="625"/>
      <c r="G22" s="625"/>
      <c r="H22" s="625"/>
      <c r="I22" s="625"/>
      <c r="J22" s="667"/>
    </row>
    <row r="23" spans="1:10" ht="14.25">
      <c r="A23" s="667"/>
      <c r="B23" s="625"/>
      <c r="C23" s="625"/>
      <c r="D23" s="625"/>
      <c r="E23" s="625"/>
      <c r="F23" s="625"/>
      <c r="G23" s="625"/>
      <c r="H23" s="625"/>
      <c r="I23" s="625"/>
      <c r="J23" s="667"/>
    </row>
    <row r="24" spans="1:10" ht="14.25">
      <c r="A24" s="667"/>
      <c r="B24" s="625"/>
      <c r="C24" s="625"/>
      <c r="D24" s="625"/>
      <c r="E24" s="625"/>
      <c r="F24" s="625"/>
      <c r="G24" s="625"/>
      <c r="H24" s="625"/>
      <c r="I24" s="625"/>
      <c r="J24" s="667"/>
    </row>
    <row r="25" spans="1:10" ht="14.25">
      <c r="A25" s="667"/>
      <c r="B25" s="625"/>
      <c r="C25" s="625"/>
      <c r="D25" s="625"/>
      <c r="E25" s="625"/>
      <c r="F25" s="625"/>
      <c r="G25" s="625"/>
      <c r="H25" s="625"/>
      <c r="I25" s="625"/>
      <c r="J25" s="667"/>
    </row>
    <row r="26" spans="1:10" ht="14.25">
      <c r="A26" s="667"/>
      <c r="B26" s="625"/>
      <c r="C26" s="625"/>
      <c r="D26" s="625"/>
      <c r="E26" s="625"/>
      <c r="F26" s="625"/>
      <c r="G26" s="625"/>
      <c r="H26" s="625"/>
      <c r="I26" s="625"/>
      <c r="J26" s="667"/>
    </row>
    <row r="27" spans="1:10" ht="23.25" customHeight="1">
      <c r="A27" s="667"/>
      <c r="B27" s="964" t="s">
        <v>458</v>
      </c>
      <c r="C27" s="964"/>
      <c r="D27" s="964"/>
      <c r="E27" s="964"/>
      <c r="F27" s="964"/>
      <c r="G27" s="964"/>
      <c r="H27" s="964"/>
      <c r="I27" s="964"/>
      <c r="J27" s="670"/>
    </row>
    <row r="28" spans="1:10" ht="30.75" customHeight="1">
      <c r="A28" s="667"/>
      <c r="B28" s="674"/>
      <c r="C28" s="674"/>
      <c r="D28" s="674"/>
      <c r="E28" s="674"/>
      <c r="F28" s="674"/>
      <c r="G28" s="674"/>
      <c r="H28" s="674"/>
      <c r="I28" s="674"/>
      <c r="J28" s="669"/>
    </row>
    <row r="29" spans="1:10" ht="36.75">
      <c r="A29" s="667"/>
      <c r="B29" s="675"/>
      <c r="C29" s="675"/>
      <c r="D29" s="675"/>
      <c r="E29" s="675"/>
      <c r="F29" s="675"/>
      <c r="G29" s="675"/>
      <c r="H29" s="675"/>
      <c r="I29" s="675"/>
      <c r="J29" s="671"/>
    </row>
    <row r="30" spans="1:10" ht="30.75" customHeight="1">
      <c r="A30" s="667"/>
      <c r="B30" s="962" t="s">
        <v>1038</v>
      </c>
      <c r="C30" s="962"/>
      <c r="D30" s="962"/>
      <c r="E30" s="962"/>
      <c r="F30" s="962"/>
      <c r="G30" s="962"/>
      <c r="H30" s="962"/>
      <c r="I30" s="962"/>
      <c r="J30" s="671"/>
    </row>
    <row r="31" spans="1:10" ht="36.75">
      <c r="A31" s="667"/>
      <c r="B31" s="675"/>
      <c r="C31" s="675"/>
      <c r="D31" s="675"/>
      <c r="E31" s="675"/>
      <c r="F31" s="675"/>
      <c r="G31" s="675"/>
      <c r="H31" s="675"/>
      <c r="I31" s="675"/>
      <c r="J31" s="671"/>
    </row>
    <row r="32" spans="1:10" ht="14.25" customHeight="1">
      <c r="A32" s="667"/>
      <c r="B32" s="676"/>
      <c r="C32" s="676"/>
      <c r="D32" s="676"/>
      <c r="E32" s="676"/>
      <c r="F32" s="676"/>
      <c r="G32" s="676"/>
      <c r="H32" s="676"/>
      <c r="I32" s="676"/>
      <c r="J32" s="672"/>
    </row>
    <row r="33" spans="1:10" ht="23.25" customHeight="1">
      <c r="A33" s="667"/>
      <c r="B33" s="964" t="s">
        <v>459</v>
      </c>
      <c r="C33" s="964"/>
      <c r="D33" s="964"/>
      <c r="E33" s="964"/>
      <c r="F33" s="964"/>
      <c r="G33" s="964"/>
      <c r="H33" s="964"/>
      <c r="I33" s="964"/>
      <c r="J33" s="670"/>
    </row>
    <row r="34" spans="1:10" ht="36.75">
      <c r="A34" s="667"/>
      <c r="B34" s="962">
        <v>2020</v>
      </c>
      <c r="C34" s="962"/>
      <c r="D34" s="962"/>
      <c r="E34" s="962"/>
      <c r="F34" s="962"/>
      <c r="G34" s="962"/>
      <c r="H34" s="962"/>
      <c r="I34" s="962"/>
      <c r="J34" s="669"/>
    </row>
    <row r="35" spans="1:10" ht="36.75">
      <c r="A35" s="667"/>
      <c r="B35" s="675"/>
      <c r="C35" s="675"/>
      <c r="D35" s="675"/>
      <c r="E35" s="675"/>
      <c r="F35" s="675"/>
      <c r="G35" s="675"/>
      <c r="H35" s="675"/>
      <c r="I35" s="675"/>
      <c r="J35" s="669"/>
    </row>
    <row r="36" spans="1:10" ht="30.75">
      <c r="A36" s="667"/>
      <c r="B36" s="6"/>
      <c r="C36" s="6"/>
      <c r="D36" s="6"/>
      <c r="E36" s="6"/>
      <c r="F36" s="6"/>
      <c r="G36" s="6"/>
      <c r="H36" s="6"/>
      <c r="I36" s="6"/>
      <c r="J36" s="669"/>
    </row>
    <row r="37" spans="1:10" ht="30.75">
      <c r="A37" s="667"/>
      <c r="B37" s="6"/>
      <c r="C37" s="6"/>
      <c r="D37" s="6"/>
      <c r="E37" s="6"/>
      <c r="F37" s="6"/>
      <c r="G37" s="6"/>
      <c r="H37" s="6"/>
      <c r="I37" s="6"/>
      <c r="J37" s="669"/>
    </row>
    <row r="38" spans="1:10">
      <c r="A38" s="667"/>
      <c r="B38" s="4"/>
      <c r="C38" s="4"/>
      <c r="D38" s="4"/>
      <c r="E38" s="4"/>
      <c r="F38" s="4"/>
      <c r="G38" s="4"/>
      <c r="H38" s="4"/>
      <c r="I38" s="4"/>
      <c r="J38" s="667"/>
    </row>
    <row r="39" spans="1:10">
      <c r="A39" s="667"/>
      <c r="B39" s="4"/>
      <c r="C39" s="4"/>
      <c r="D39" s="4"/>
      <c r="E39" s="4"/>
      <c r="F39" s="4"/>
      <c r="G39" s="4"/>
      <c r="H39" s="4"/>
      <c r="I39" s="4"/>
      <c r="J39" s="667"/>
    </row>
    <row r="40" spans="1:10" ht="15" customHeight="1">
      <c r="A40" s="667"/>
      <c r="B40" s="667"/>
      <c r="C40" s="667"/>
      <c r="D40" s="667"/>
      <c r="E40" s="667"/>
      <c r="F40" s="667"/>
      <c r="G40" s="667"/>
      <c r="H40" s="667"/>
      <c r="I40" s="667"/>
      <c r="J40" s="667"/>
    </row>
    <row r="64" spans="1:1">
      <c r="A64" s="504" t="s">
        <v>1375</v>
      </c>
    </row>
    <row r="87" spans="2:3">
      <c r="B87" s="2" t="s">
        <v>1462</v>
      </c>
    </row>
    <row r="91" spans="2:3">
      <c r="C91" s="2" t="s">
        <v>1463</v>
      </c>
    </row>
  </sheetData>
  <mergeCells count="7">
    <mergeCell ref="B34:I34"/>
    <mergeCell ref="C12:I13"/>
    <mergeCell ref="B20:I20"/>
    <mergeCell ref="B27:I27"/>
    <mergeCell ref="B33:I33"/>
    <mergeCell ref="B30:I30"/>
    <mergeCell ref="B12:B13"/>
  </mergeCells>
  <printOptions horizontalCentered="1"/>
  <pageMargins left="0.70866141732283472" right="0.70866141732283472" top="0.74803149606299213" bottom="0.74803149606299213" header="0.31496062992125984" footer="0.31496062992125984"/>
  <pageSetup scale="85"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B09A5B"/>
  </sheetPr>
  <dimension ref="A1:K91"/>
  <sheetViews>
    <sheetView workbookViewId="0">
      <selection sqref="A1:K1"/>
    </sheetView>
  </sheetViews>
  <sheetFormatPr baseColWidth="10" defaultRowHeight="12.75"/>
  <cols>
    <col min="1" max="1" width="3.7109375" style="2" customWidth="1"/>
    <col min="2" max="2" width="11.5703125" style="2" bestFit="1" customWidth="1"/>
    <col min="3" max="3" width="12.5703125" style="2" customWidth="1"/>
    <col min="4" max="9" width="11.42578125" style="2"/>
    <col min="10" max="10" width="3.7109375" style="2" customWidth="1"/>
    <col min="11" max="16384" width="11.42578125" style="2"/>
  </cols>
  <sheetData>
    <row r="1" spans="1:10" ht="15" customHeight="1">
      <c r="A1" s="4" t="s">
        <v>639</v>
      </c>
      <c r="B1" s="4"/>
      <c r="C1" s="4"/>
      <c r="D1" s="4"/>
      <c r="E1" s="4"/>
      <c r="F1" s="4"/>
      <c r="G1" s="4"/>
      <c r="H1" s="4"/>
      <c r="I1" s="4"/>
      <c r="J1" s="4"/>
    </row>
    <row r="2" spans="1:10" ht="15" customHeight="1">
      <c r="A2" s="4"/>
      <c r="B2" s="4"/>
      <c r="C2" s="4"/>
      <c r="D2" s="4"/>
      <c r="E2" s="4"/>
      <c r="F2" s="4"/>
      <c r="G2" s="4"/>
      <c r="H2" s="4"/>
      <c r="I2" s="4"/>
      <c r="J2" s="4"/>
    </row>
    <row r="3" spans="1:10" ht="15" customHeight="1">
      <c r="A3" s="4"/>
      <c r="B3" s="4"/>
      <c r="C3" s="4"/>
      <c r="D3" s="4"/>
      <c r="E3" s="4"/>
      <c r="F3" s="4"/>
      <c r="G3" s="4"/>
      <c r="H3" s="4"/>
      <c r="I3" s="4"/>
      <c r="J3" s="4"/>
    </row>
    <row r="4" spans="1:10" ht="15" customHeight="1">
      <c r="A4" s="4"/>
      <c r="B4" s="4"/>
      <c r="C4" s="4"/>
      <c r="D4" s="4"/>
      <c r="E4" s="4"/>
      <c r="F4" s="4"/>
      <c r="G4" s="4"/>
      <c r="H4" s="4"/>
      <c r="I4" s="4"/>
      <c r="J4" s="4"/>
    </row>
    <row r="5" spans="1:10">
      <c r="A5" s="4"/>
      <c r="B5" s="4"/>
      <c r="C5" s="4"/>
      <c r="D5" s="4"/>
      <c r="E5" s="4"/>
      <c r="F5" s="4"/>
      <c r="G5" s="4"/>
      <c r="H5" s="4"/>
      <c r="I5" s="4"/>
      <c r="J5" s="4"/>
    </row>
    <row r="6" spans="1:10">
      <c r="A6" s="4"/>
      <c r="B6" s="4"/>
      <c r="C6" s="4"/>
      <c r="D6" s="4"/>
      <c r="E6" s="4"/>
      <c r="F6" s="4"/>
      <c r="G6" s="4"/>
      <c r="H6" s="4"/>
      <c r="I6" s="4"/>
      <c r="J6" s="4"/>
    </row>
    <row r="7" spans="1:10">
      <c r="A7" s="4"/>
      <c r="B7" s="4"/>
      <c r="C7" s="4"/>
      <c r="D7" s="4"/>
      <c r="E7" s="4"/>
      <c r="F7" s="4"/>
      <c r="G7" s="4"/>
      <c r="H7" s="4"/>
      <c r="I7" s="4"/>
      <c r="J7" s="4"/>
    </row>
    <row r="8" spans="1:10">
      <c r="A8" s="4"/>
      <c r="B8" s="4"/>
      <c r="C8" s="4"/>
      <c r="D8" s="4"/>
      <c r="E8" s="4"/>
      <c r="F8" s="4"/>
      <c r="G8" s="4"/>
      <c r="H8" s="4"/>
      <c r="I8" s="4"/>
      <c r="J8" s="4"/>
    </row>
    <row r="9" spans="1:10">
      <c r="A9" s="4"/>
      <c r="B9" s="4"/>
      <c r="C9" s="4"/>
      <c r="D9" s="4"/>
      <c r="E9" s="4"/>
      <c r="F9" s="4"/>
      <c r="G9" s="4"/>
      <c r="H9" s="4"/>
      <c r="I9" s="4"/>
      <c r="J9" s="4"/>
    </row>
    <row r="10" spans="1:10">
      <c r="A10" s="4"/>
      <c r="B10" s="4"/>
      <c r="C10" s="4"/>
      <c r="D10" s="4"/>
      <c r="E10" s="4"/>
      <c r="F10" s="4"/>
      <c r="G10" s="4"/>
      <c r="H10" s="4"/>
      <c r="I10" s="4"/>
      <c r="J10" s="4"/>
    </row>
    <row r="11" spans="1:10">
      <c r="A11" s="4"/>
      <c r="B11" s="4"/>
      <c r="C11" s="4"/>
      <c r="D11" s="4"/>
      <c r="E11" s="4"/>
      <c r="F11" s="4"/>
      <c r="G11" s="4"/>
      <c r="H11" s="4"/>
      <c r="I11" s="4"/>
      <c r="J11" s="4"/>
    </row>
    <row r="12" spans="1:10">
      <c r="A12" s="4"/>
      <c r="B12" s="4"/>
      <c r="C12" s="4"/>
      <c r="D12" s="4"/>
      <c r="E12" s="4"/>
      <c r="F12" s="4"/>
      <c r="G12" s="4"/>
      <c r="H12" s="4"/>
      <c r="I12" s="4"/>
      <c r="J12" s="4"/>
    </row>
    <row r="13" spans="1:10">
      <c r="A13" s="4"/>
      <c r="B13" s="4"/>
      <c r="C13" s="4"/>
      <c r="D13" s="4"/>
      <c r="E13" s="4"/>
      <c r="F13" s="4"/>
      <c r="G13" s="4"/>
      <c r="H13" s="4"/>
      <c r="I13" s="4"/>
      <c r="J13" s="4"/>
    </row>
    <row r="14" spans="1:10">
      <c r="A14" s="4"/>
      <c r="B14" s="4"/>
      <c r="C14" s="4"/>
      <c r="D14" s="4"/>
      <c r="E14" s="4"/>
      <c r="F14" s="4"/>
      <c r="G14" s="4"/>
      <c r="H14" s="4"/>
      <c r="I14" s="4"/>
      <c r="J14" s="4"/>
    </row>
    <row r="15" spans="1:10">
      <c r="A15" s="4"/>
      <c r="B15" s="4"/>
      <c r="C15" s="4"/>
      <c r="D15" s="4"/>
      <c r="E15" s="4"/>
      <c r="F15" s="4"/>
      <c r="G15" s="4"/>
      <c r="H15" s="4"/>
      <c r="I15" s="4"/>
      <c r="J15" s="4"/>
    </row>
    <row r="16" spans="1:10">
      <c r="A16" s="4"/>
      <c r="B16" s="4"/>
      <c r="C16" s="4"/>
      <c r="D16" s="4"/>
      <c r="E16" s="4"/>
      <c r="F16" s="4"/>
      <c r="G16" s="4"/>
      <c r="H16" s="4"/>
      <c r="I16" s="4"/>
      <c r="J16" s="4"/>
    </row>
    <row r="17" spans="1:11" ht="30.75" customHeight="1">
      <c r="A17" s="4"/>
      <c r="B17" s="966"/>
      <c r="C17" s="966"/>
      <c r="D17" s="966"/>
      <c r="E17" s="966"/>
      <c r="F17" s="966"/>
      <c r="G17" s="966"/>
      <c r="H17" s="966"/>
      <c r="I17" s="966"/>
      <c r="J17" s="5"/>
      <c r="K17" s="4"/>
    </row>
    <row r="18" spans="1:11">
      <c r="A18" s="4"/>
      <c r="B18" s="4"/>
      <c r="C18" s="4"/>
      <c r="D18" s="4"/>
      <c r="E18" s="4"/>
      <c r="F18" s="4"/>
      <c r="G18" s="4"/>
      <c r="H18" s="4"/>
      <c r="I18" s="4"/>
      <c r="J18" s="4"/>
    </row>
    <row r="19" spans="1:11">
      <c r="A19" s="4"/>
      <c r="B19" s="4"/>
      <c r="C19" s="4"/>
      <c r="D19" s="4"/>
      <c r="E19" s="4"/>
      <c r="F19" s="4"/>
      <c r="G19" s="4"/>
      <c r="H19" s="4"/>
      <c r="I19" s="4"/>
      <c r="J19" s="4"/>
    </row>
    <row r="20" spans="1:11">
      <c r="A20" s="4"/>
      <c r="B20" s="4"/>
      <c r="C20" s="4"/>
      <c r="D20" s="4"/>
      <c r="E20" s="4"/>
      <c r="F20" s="4"/>
      <c r="G20" s="4"/>
      <c r="H20" s="4"/>
      <c r="I20" s="4"/>
      <c r="J20" s="4"/>
    </row>
    <row r="21" spans="1:11">
      <c r="A21" s="969"/>
      <c r="B21" s="969"/>
      <c r="C21" s="969"/>
      <c r="D21" s="969"/>
      <c r="E21" s="969"/>
      <c r="F21" s="969"/>
      <c r="G21" s="969"/>
      <c r="H21" s="969"/>
      <c r="I21" s="969"/>
      <c r="J21" s="969"/>
    </row>
    <row r="22" spans="1:11">
      <c r="A22" s="4"/>
      <c r="B22" s="4"/>
      <c r="C22" s="4"/>
      <c r="D22" s="4"/>
      <c r="E22" s="4"/>
      <c r="F22" s="4"/>
      <c r="G22" s="4"/>
      <c r="H22" s="4"/>
      <c r="I22" s="4"/>
      <c r="J22" s="4"/>
    </row>
    <row r="23" spans="1:11">
      <c r="A23" s="4"/>
      <c r="B23" s="967" t="s">
        <v>458</v>
      </c>
      <c r="C23" s="967"/>
      <c r="D23" s="967"/>
      <c r="E23" s="967"/>
      <c r="F23" s="967"/>
      <c r="G23" s="967"/>
      <c r="H23" s="967"/>
      <c r="I23" s="967"/>
      <c r="J23" s="4"/>
    </row>
    <row r="24" spans="1:11" ht="23.25" customHeight="1">
      <c r="A24" s="4"/>
      <c r="B24" s="967"/>
      <c r="C24" s="967"/>
      <c r="D24" s="967"/>
      <c r="E24" s="967"/>
      <c r="F24" s="967"/>
      <c r="G24" s="967"/>
      <c r="H24" s="967"/>
      <c r="I24" s="967"/>
      <c r="J24" s="8"/>
    </row>
    <row r="25" spans="1:11" ht="30.75" customHeight="1">
      <c r="A25" s="4"/>
      <c r="B25" s="967"/>
      <c r="C25" s="967"/>
      <c r="D25" s="967"/>
      <c r="E25" s="967"/>
      <c r="F25" s="967"/>
      <c r="G25" s="967"/>
      <c r="H25" s="967"/>
      <c r="I25" s="967"/>
      <c r="J25" s="5"/>
    </row>
    <row r="26" spans="1:11" ht="12.75" customHeight="1">
      <c r="A26" s="4"/>
      <c r="B26" s="6"/>
      <c r="C26" s="6"/>
      <c r="D26" s="6"/>
      <c r="E26" s="6"/>
      <c r="F26" s="6"/>
      <c r="G26" s="6"/>
      <c r="H26" s="6"/>
      <c r="I26" s="6"/>
      <c r="J26" s="6"/>
    </row>
    <row r="27" spans="1:11" ht="12.75" customHeight="1">
      <c r="A27" s="969"/>
      <c r="B27" s="969"/>
      <c r="C27" s="969"/>
      <c r="D27" s="969"/>
      <c r="E27" s="969"/>
      <c r="F27" s="969"/>
      <c r="G27" s="969"/>
      <c r="H27" s="969"/>
      <c r="I27" s="969"/>
      <c r="J27" s="969"/>
    </row>
    <row r="28" spans="1:11" ht="30.75">
      <c r="A28" s="4"/>
      <c r="B28" s="6"/>
      <c r="C28" s="6"/>
      <c r="D28" s="6"/>
      <c r="E28" s="6"/>
      <c r="F28" s="6"/>
      <c r="G28" s="6"/>
      <c r="H28" s="6"/>
      <c r="I28" s="6"/>
      <c r="J28" s="6"/>
    </row>
    <row r="29" spans="1:11" ht="14.25" customHeight="1">
      <c r="A29" s="4"/>
      <c r="B29" s="7"/>
      <c r="C29" s="7"/>
      <c r="D29" s="7"/>
      <c r="E29" s="7"/>
      <c r="F29" s="7"/>
      <c r="G29" s="7"/>
      <c r="H29" s="7"/>
      <c r="I29" s="7"/>
      <c r="J29" s="7"/>
    </row>
    <row r="30" spans="1:11" ht="23.25" customHeight="1">
      <c r="A30" s="4"/>
      <c r="B30" s="968"/>
      <c r="C30" s="968"/>
      <c r="D30" s="968"/>
      <c r="E30" s="968"/>
      <c r="F30" s="968"/>
      <c r="G30" s="968"/>
      <c r="H30" s="968"/>
      <c r="I30" s="968"/>
      <c r="J30" s="8"/>
    </row>
    <row r="31" spans="1:11" ht="30.75">
      <c r="A31" s="4"/>
      <c r="B31" s="966"/>
      <c r="C31" s="966"/>
      <c r="D31" s="966"/>
      <c r="E31" s="966"/>
      <c r="F31" s="966"/>
      <c r="G31" s="966"/>
      <c r="H31" s="966"/>
      <c r="I31" s="966"/>
      <c r="J31" s="5"/>
    </row>
    <row r="32" spans="1:11" ht="30.75">
      <c r="A32" s="4"/>
      <c r="B32" s="6"/>
      <c r="C32" s="6"/>
      <c r="D32" s="6"/>
      <c r="E32" s="6"/>
      <c r="F32" s="6"/>
      <c r="G32" s="6"/>
      <c r="H32" s="6"/>
      <c r="I32" s="6"/>
      <c r="J32" s="5"/>
    </row>
    <row r="33" spans="1:10" ht="30.75">
      <c r="A33" s="4"/>
      <c r="B33" s="6"/>
      <c r="C33" s="6"/>
      <c r="D33" s="6"/>
      <c r="E33" s="6"/>
      <c r="F33" s="6"/>
      <c r="G33" s="6"/>
      <c r="H33" s="6"/>
      <c r="I33" s="6"/>
      <c r="J33" s="5"/>
    </row>
    <row r="34" spans="1:10" ht="30.75">
      <c r="A34" s="4"/>
      <c r="B34" s="6"/>
      <c r="C34" s="6"/>
      <c r="D34" s="6"/>
      <c r="E34" s="6"/>
      <c r="F34" s="6"/>
      <c r="G34" s="6"/>
      <c r="H34" s="6"/>
      <c r="I34" s="6"/>
      <c r="J34" s="5"/>
    </row>
    <row r="35" spans="1:10">
      <c r="A35" s="4"/>
      <c r="B35" s="4"/>
      <c r="C35" s="4"/>
      <c r="D35" s="4"/>
      <c r="E35" s="4"/>
      <c r="F35" s="4"/>
      <c r="G35" s="4"/>
      <c r="H35" s="4"/>
      <c r="I35" s="4"/>
      <c r="J35" s="4"/>
    </row>
    <row r="36" spans="1:10">
      <c r="A36" s="4"/>
      <c r="B36" s="4"/>
      <c r="C36" s="4"/>
      <c r="D36" s="4"/>
      <c r="E36" s="4"/>
      <c r="F36" s="4"/>
      <c r="G36" s="4"/>
      <c r="H36" s="4"/>
      <c r="I36" s="4"/>
      <c r="J36" s="4"/>
    </row>
    <row r="37" spans="1:10" ht="15" customHeight="1">
      <c r="A37" s="4"/>
      <c r="B37" s="4"/>
      <c r="C37" s="4"/>
      <c r="D37" s="4"/>
      <c r="E37" s="4"/>
      <c r="F37" s="4"/>
      <c r="G37" s="4"/>
      <c r="H37" s="4"/>
      <c r="I37" s="4"/>
      <c r="J37" s="4"/>
    </row>
    <row r="64" spans="1:1">
      <c r="A64" s="504" t="s">
        <v>1375</v>
      </c>
    </row>
    <row r="87" spans="2:3">
      <c r="B87" s="2" t="s">
        <v>1462</v>
      </c>
    </row>
    <row r="91" spans="2:3">
      <c r="C91" s="2" t="s">
        <v>1463</v>
      </c>
    </row>
  </sheetData>
  <mergeCells count="6">
    <mergeCell ref="B31:I31"/>
    <mergeCell ref="B23:I25"/>
    <mergeCell ref="B17:I17"/>
    <mergeCell ref="B30:I30"/>
    <mergeCell ref="A21:J21"/>
    <mergeCell ref="A27:J27"/>
  </mergeCells>
  <printOptions horizontalCentered="1"/>
  <pageMargins left="0.55118110236220474" right="0.64" top="0.74803149606299213" bottom="0.15748031496062992" header="0" footer="0.15748031496062992"/>
  <pageSetup scale="93"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1" tint="0.14999847407452621"/>
  </sheetPr>
  <dimension ref="A1:P304"/>
  <sheetViews>
    <sheetView zoomScaleNormal="100" workbookViewId="0">
      <pane xSplit="6" ySplit="16" topLeftCell="I293" activePane="bottomRight" state="frozen"/>
      <selection sqref="A1:K1"/>
      <selection pane="topRight" sqref="A1:K1"/>
      <selection pane="bottomLeft" sqref="A1:K1"/>
      <selection pane="bottomRight" sqref="A1:K1"/>
    </sheetView>
  </sheetViews>
  <sheetFormatPr baseColWidth="10" defaultRowHeight="12.75"/>
  <cols>
    <col min="1" max="1" width="10" customWidth="1"/>
    <col min="7" max="8" width="16.7109375" customWidth="1"/>
    <col min="9" max="10" width="18.5703125" bestFit="1" customWidth="1"/>
    <col min="11" max="12" width="16.7109375" customWidth="1"/>
    <col min="13" max="13" width="3.85546875" customWidth="1"/>
  </cols>
  <sheetData>
    <row r="1" spans="1:12">
      <c r="A1" s="1000" t="s">
        <v>0</v>
      </c>
      <c r="B1" s="1000"/>
      <c r="C1" s="1000"/>
      <c r="D1" s="1000"/>
      <c r="E1" s="1000"/>
      <c r="F1" s="1000"/>
      <c r="G1" s="1000"/>
      <c r="H1" s="1000"/>
      <c r="I1" s="1000"/>
      <c r="J1" s="1000"/>
      <c r="K1" s="1000"/>
      <c r="L1" s="1000"/>
    </row>
    <row r="2" spans="1:12">
      <c r="A2" s="1000" t="s">
        <v>1</v>
      </c>
      <c r="B2" s="1000"/>
      <c r="C2" s="1000"/>
      <c r="D2" s="1000"/>
      <c r="E2" s="1000"/>
      <c r="F2" s="1000"/>
      <c r="G2" s="1000"/>
      <c r="H2" s="1000"/>
      <c r="I2" s="1000"/>
      <c r="J2" s="1000"/>
      <c r="K2" s="1000"/>
      <c r="L2" s="1000"/>
    </row>
    <row r="3" spans="1:12" ht="15">
      <c r="A3" s="1001" t="s">
        <v>2</v>
      </c>
      <c r="B3" s="1001"/>
      <c r="C3" s="1001"/>
      <c r="D3" s="1001"/>
      <c r="E3" s="1001"/>
      <c r="F3" s="1001"/>
      <c r="G3" s="1001"/>
      <c r="H3" s="1001"/>
      <c r="I3" s="1001"/>
      <c r="J3" s="1001"/>
      <c r="K3" s="1001"/>
      <c r="L3" s="1001"/>
    </row>
    <row r="4" spans="1:12">
      <c r="A4" s="1000" t="s">
        <v>3</v>
      </c>
      <c r="B4" s="1000"/>
      <c r="C4" s="1000"/>
      <c r="D4" s="1000"/>
      <c r="E4" s="1000"/>
      <c r="F4" s="1000"/>
      <c r="G4" s="1000"/>
      <c r="H4" s="1000"/>
      <c r="I4" s="1000"/>
      <c r="J4" s="1000"/>
      <c r="K4" s="1000"/>
      <c r="L4" s="1000"/>
    </row>
    <row r="5" spans="1:12">
      <c r="A5" s="1002" t="s">
        <v>1782</v>
      </c>
      <c r="B5" s="1002"/>
      <c r="C5" s="1002"/>
      <c r="D5" s="1002"/>
      <c r="E5" s="1002"/>
      <c r="F5" s="1002"/>
      <c r="G5" s="1002"/>
      <c r="H5" s="1002"/>
      <c r="I5" s="1002"/>
      <c r="J5" s="1002"/>
      <c r="K5" s="1002"/>
      <c r="L5" s="1002"/>
    </row>
    <row r="6" spans="1:12">
      <c r="A6" s="1000" t="s">
        <v>4</v>
      </c>
      <c r="B6" s="1000"/>
      <c r="C6" s="1000"/>
      <c r="D6" s="1000"/>
      <c r="E6" s="1000"/>
      <c r="F6" s="1000"/>
      <c r="G6" s="1000"/>
      <c r="H6" s="1000"/>
      <c r="I6" s="1000"/>
      <c r="J6" s="1000"/>
      <c r="K6" s="1000"/>
      <c r="L6" s="1000"/>
    </row>
    <row r="7" spans="1:12" ht="15.75">
      <c r="G7" s="1"/>
      <c r="K7" s="678" t="s">
        <v>5</v>
      </c>
      <c r="L7" s="679">
        <v>44314</v>
      </c>
    </row>
    <row r="8" spans="1:12" ht="15.75">
      <c r="A8" s="999" t="s">
        <v>1774</v>
      </c>
      <c r="B8" s="999"/>
      <c r="C8" s="999"/>
      <c r="D8" s="999"/>
      <c r="E8" s="999"/>
      <c r="F8" s="999"/>
      <c r="G8" s="999"/>
      <c r="H8" s="999"/>
      <c r="I8" s="999"/>
      <c r="J8" s="999"/>
      <c r="K8" s="999"/>
      <c r="L8" s="999"/>
    </row>
    <row r="10" spans="1:12" ht="36" customHeight="1">
      <c r="A10" s="989" t="s">
        <v>1778</v>
      </c>
      <c r="B10" s="989"/>
      <c r="C10" s="989"/>
      <c r="D10" s="989"/>
      <c r="E10" s="989"/>
      <c r="F10" s="989"/>
      <c r="G10" s="989"/>
      <c r="H10" s="989"/>
      <c r="I10" s="989"/>
      <c r="J10" s="989"/>
      <c r="K10" s="989"/>
      <c r="L10" s="989"/>
    </row>
    <row r="12" spans="1:12" ht="15.75">
      <c r="A12" s="1003" t="s">
        <v>1779</v>
      </c>
      <c r="B12" s="1003"/>
      <c r="C12" s="1003"/>
      <c r="D12" s="1003"/>
      <c r="E12" s="1003"/>
      <c r="F12" s="1003"/>
    </row>
    <row r="14" spans="1:12">
      <c r="A14" s="978" t="s">
        <v>11</v>
      </c>
      <c r="B14" s="978" t="s">
        <v>6</v>
      </c>
      <c r="C14" s="978"/>
      <c r="D14" s="978"/>
      <c r="E14" s="978"/>
      <c r="F14" s="978"/>
      <c r="G14" s="978" t="s">
        <v>7</v>
      </c>
      <c r="H14" s="978"/>
      <c r="I14" s="978" t="s">
        <v>8</v>
      </c>
      <c r="J14" s="978"/>
      <c r="K14" s="978" t="s">
        <v>9</v>
      </c>
      <c r="L14" s="978"/>
    </row>
    <row r="15" spans="1:12">
      <c r="A15" s="978"/>
      <c r="B15" s="978"/>
      <c r="C15" s="978"/>
      <c r="D15" s="978"/>
      <c r="E15" s="978"/>
      <c r="F15" s="978"/>
      <c r="G15" s="978" t="s">
        <v>1780</v>
      </c>
      <c r="H15" s="978"/>
      <c r="I15" s="978" t="s">
        <v>10</v>
      </c>
      <c r="J15" s="978"/>
      <c r="K15" s="978" t="s">
        <v>1781</v>
      </c>
      <c r="L15" s="978"/>
    </row>
    <row r="16" spans="1:12">
      <c r="A16" s="978"/>
      <c r="B16" s="978" t="s">
        <v>12</v>
      </c>
      <c r="C16" s="978"/>
      <c r="D16" s="978"/>
      <c r="E16" s="978"/>
      <c r="F16" s="978"/>
      <c r="G16" s="677" t="s">
        <v>13</v>
      </c>
      <c r="H16" s="677" t="s">
        <v>14</v>
      </c>
      <c r="I16" s="677" t="s">
        <v>15</v>
      </c>
      <c r="J16" s="677" t="s">
        <v>16</v>
      </c>
      <c r="K16" s="677" t="s">
        <v>13</v>
      </c>
      <c r="L16" s="677" t="s">
        <v>14</v>
      </c>
    </row>
    <row r="17" spans="1:16">
      <c r="A17" s="575"/>
      <c r="B17" s="988"/>
      <c r="C17" s="988"/>
      <c r="D17" s="988"/>
      <c r="E17" s="988"/>
      <c r="F17" s="988"/>
      <c r="G17" s="492"/>
      <c r="H17" s="492"/>
      <c r="I17" s="492"/>
      <c r="J17" s="492"/>
      <c r="K17" s="575"/>
      <c r="L17" s="575"/>
    </row>
    <row r="18" spans="1:16" ht="12.75" customHeight="1">
      <c r="A18" s="680" t="s">
        <v>17</v>
      </c>
      <c r="B18" s="970" t="s">
        <v>18</v>
      </c>
      <c r="C18" s="970"/>
      <c r="D18" s="970"/>
      <c r="E18" s="970"/>
      <c r="F18" s="970"/>
      <c r="G18" s="492"/>
      <c r="H18" s="492"/>
      <c r="I18" s="492"/>
      <c r="J18" s="492"/>
      <c r="K18" s="492">
        <f>SUM(G18+I18-J18)</f>
        <v>0</v>
      </c>
      <c r="L18" s="491"/>
      <c r="N18" s="979" t="s">
        <v>1603</v>
      </c>
      <c r="O18" s="980"/>
      <c r="P18" s="981"/>
    </row>
    <row r="19" spans="1:16">
      <c r="A19" s="680" t="s">
        <v>19</v>
      </c>
      <c r="B19" s="970" t="s">
        <v>20</v>
      </c>
      <c r="C19" s="970"/>
      <c r="D19" s="970"/>
      <c r="E19" s="970"/>
      <c r="F19" s="970"/>
      <c r="G19" s="492">
        <v>369894.95</v>
      </c>
      <c r="H19" s="492"/>
      <c r="I19" s="492">
        <v>7100294.2599999998</v>
      </c>
      <c r="J19" s="492">
        <v>4666450.04</v>
      </c>
      <c r="K19" s="492">
        <f t="shared" ref="K19:K76" si="0">SUM(G19+I19-J19)</f>
        <v>2803739.17</v>
      </c>
      <c r="L19" s="491"/>
      <c r="N19" s="982"/>
      <c r="O19" s="983"/>
      <c r="P19" s="984"/>
    </row>
    <row r="20" spans="1:16">
      <c r="A20" s="680" t="s">
        <v>21</v>
      </c>
      <c r="B20" s="970" t="s">
        <v>22</v>
      </c>
      <c r="C20" s="970"/>
      <c r="D20" s="970"/>
      <c r="E20" s="970"/>
      <c r="F20" s="970"/>
      <c r="G20" s="492">
        <v>458424.98</v>
      </c>
      <c r="H20" s="492"/>
      <c r="I20" s="492">
        <v>6407890.7000000002</v>
      </c>
      <c r="J20" s="492">
        <v>6562923.8099999996</v>
      </c>
      <c r="K20" s="492">
        <f t="shared" si="0"/>
        <v>303391.87000000011</v>
      </c>
      <c r="L20" s="491"/>
      <c r="N20" s="982"/>
      <c r="O20" s="983"/>
      <c r="P20" s="984"/>
    </row>
    <row r="21" spans="1:16">
      <c r="A21" s="680" t="s">
        <v>23</v>
      </c>
      <c r="B21" s="970" t="s">
        <v>24</v>
      </c>
      <c r="C21" s="970"/>
      <c r="D21" s="970"/>
      <c r="E21" s="970"/>
      <c r="F21" s="970"/>
      <c r="G21" s="492"/>
      <c r="H21" s="492"/>
      <c r="I21" s="492"/>
      <c r="J21" s="492"/>
      <c r="K21" s="492">
        <f t="shared" si="0"/>
        <v>0</v>
      </c>
      <c r="L21" s="491"/>
      <c r="N21" s="982"/>
      <c r="O21" s="983"/>
      <c r="P21" s="984"/>
    </row>
    <row r="22" spans="1:16">
      <c r="A22" s="680" t="s">
        <v>25</v>
      </c>
      <c r="B22" s="970" t="s">
        <v>26</v>
      </c>
      <c r="C22" s="970"/>
      <c r="D22" s="970"/>
      <c r="E22" s="970"/>
      <c r="F22" s="970"/>
      <c r="G22" s="492"/>
      <c r="H22" s="492"/>
      <c r="I22" s="492"/>
      <c r="J22" s="492"/>
      <c r="K22" s="492">
        <f t="shared" si="0"/>
        <v>0</v>
      </c>
      <c r="L22" s="491"/>
      <c r="N22" s="982"/>
      <c r="O22" s="983"/>
      <c r="P22" s="984"/>
    </row>
    <row r="23" spans="1:16">
      <c r="A23" s="680" t="s">
        <v>27</v>
      </c>
      <c r="B23" s="970" t="s">
        <v>28</v>
      </c>
      <c r="C23" s="970"/>
      <c r="D23" s="970"/>
      <c r="E23" s="970"/>
      <c r="F23" s="970"/>
      <c r="G23" s="492"/>
      <c r="H23" s="492"/>
      <c r="I23" s="492"/>
      <c r="J23" s="492"/>
      <c r="K23" s="492">
        <f t="shared" si="0"/>
        <v>0</v>
      </c>
      <c r="L23" s="491"/>
      <c r="N23" s="985"/>
      <c r="O23" s="986"/>
      <c r="P23" s="987"/>
    </row>
    <row r="24" spans="1:16">
      <c r="A24" s="680" t="s">
        <v>29</v>
      </c>
      <c r="B24" s="970" t="s">
        <v>30</v>
      </c>
      <c r="C24" s="970"/>
      <c r="D24" s="970"/>
      <c r="E24" s="970"/>
      <c r="F24" s="970"/>
      <c r="G24" s="492"/>
      <c r="H24" s="492"/>
      <c r="I24" s="492"/>
      <c r="J24" s="492"/>
      <c r="K24" s="492">
        <f t="shared" si="0"/>
        <v>0</v>
      </c>
      <c r="L24" s="491"/>
    </row>
    <row r="25" spans="1:16">
      <c r="A25" s="680" t="s">
        <v>31</v>
      </c>
      <c r="B25" s="970" t="s">
        <v>32</v>
      </c>
      <c r="C25" s="970"/>
      <c r="D25" s="970"/>
      <c r="E25" s="970"/>
      <c r="F25" s="970"/>
      <c r="G25" s="492"/>
      <c r="H25" s="492"/>
      <c r="I25" s="492"/>
      <c r="J25" s="492"/>
      <c r="K25" s="492">
        <f t="shared" si="0"/>
        <v>0</v>
      </c>
      <c r="L25" s="491"/>
    </row>
    <row r="26" spans="1:16">
      <c r="A26" s="680" t="s">
        <v>33</v>
      </c>
      <c r="B26" s="970" t="s">
        <v>34</v>
      </c>
      <c r="C26" s="970"/>
      <c r="D26" s="970"/>
      <c r="E26" s="970"/>
      <c r="F26" s="970"/>
      <c r="G26" s="492"/>
      <c r="H26" s="492"/>
      <c r="I26" s="492"/>
      <c r="J26" s="492"/>
      <c r="K26" s="492">
        <f t="shared" si="0"/>
        <v>0</v>
      </c>
      <c r="L26" s="491"/>
    </row>
    <row r="27" spans="1:16">
      <c r="A27" s="680" t="s">
        <v>35</v>
      </c>
      <c r="B27" s="970" t="s">
        <v>36</v>
      </c>
      <c r="C27" s="970"/>
      <c r="D27" s="970"/>
      <c r="E27" s="970"/>
      <c r="F27" s="970"/>
      <c r="G27" s="492"/>
      <c r="H27" s="492"/>
      <c r="I27" s="492"/>
      <c r="J27" s="492"/>
      <c r="K27" s="492">
        <f t="shared" si="0"/>
        <v>0</v>
      </c>
      <c r="L27" s="491"/>
    </row>
    <row r="28" spans="1:16">
      <c r="A28" s="680" t="s">
        <v>37</v>
      </c>
      <c r="B28" s="970" t="s">
        <v>38</v>
      </c>
      <c r="C28" s="970"/>
      <c r="D28" s="970"/>
      <c r="E28" s="970"/>
      <c r="F28" s="970"/>
      <c r="G28" s="492"/>
      <c r="H28" s="492"/>
      <c r="I28" s="492"/>
      <c r="J28" s="492"/>
      <c r="K28" s="492">
        <f t="shared" si="0"/>
        <v>0</v>
      </c>
      <c r="L28" s="491"/>
    </row>
    <row r="29" spans="1:16">
      <c r="A29" s="680" t="s">
        <v>39</v>
      </c>
      <c r="B29" s="970" t="s">
        <v>40</v>
      </c>
      <c r="C29" s="970"/>
      <c r="D29" s="970"/>
      <c r="E29" s="970"/>
      <c r="F29" s="970"/>
      <c r="G29" s="492"/>
      <c r="H29" s="492"/>
      <c r="I29" s="492"/>
      <c r="J29" s="492"/>
      <c r="K29" s="492">
        <f t="shared" si="0"/>
        <v>0</v>
      </c>
      <c r="L29" s="491"/>
    </row>
    <row r="30" spans="1:16">
      <c r="A30" s="680" t="s">
        <v>41</v>
      </c>
      <c r="B30" s="970" t="s">
        <v>42</v>
      </c>
      <c r="C30" s="970"/>
      <c r="D30" s="970"/>
      <c r="E30" s="970"/>
      <c r="F30" s="970"/>
      <c r="G30" s="492"/>
      <c r="H30" s="492"/>
      <c r="I30" s="492"/>
      <c r="J30" s="492"/>
      <c r="K30" s="492">
        <f t="shared" si="0"/>
        <v>0</v>
      </c>
      <c r="L30" s="491"/>
    </row>
    <row r="31" spans="1:16">
      <c r="A31" s="680" t="s">
        <v>43</v>
      </c>
      <c r="B31" s="970" t="s">
        <v>44</v>
      </c>
      <c r="C31" s="970"/>
      <c r="D31" s="970"/>
      <c r="E31" s="970"/>
      <c r="F31" s="970"/>
      <c r="G31" s="492"/>
      <c r="H31" s="492"/>
      <c r="I31" s="492"/>
      <c r="J31" s="492"/>
      <c r="K31" s="492">
        <f t="shared" si="0"/>
        <v>0</v>
      </c>
      <c r="L31" s="491"/>
    </row>
    <row r="32" spans="1:16" ht="27" customHeight="1">
      <c r="A32" s="680" t="s">
        <v>45</v>
      </c>
      <c r="B32" s="970" t="s">
        <v>46</v>
      </c>
      <c r="C32" s="970"/>
      <c r="D32" s="970"/>
      <c r="E32" s="970"/>
      <c r="F32" s="970"/>
      <c r="G32" s="492"/>
      <c r="H32" s="492"/>
      <c r="I32" s="492"/>
      <c r="J32" s="492"/>
      <c r="K32" s="492">
        <f t="shared" si="0"/>
        <v>0</v>
      </c>
      <c r="L32" s="491"/>
    </row>
    <row r="33" spans="1:12" ht="24" customHeight="1">
      <c r="A33" s="680" t="s">
        <v>47</v>
      </c>
      <c r="B33" s="970" t="s">
        <v>48</v>
      </c>
      <c r="C33" s="970"/>
      <c r="D33" s="970"/>
      <c r="E33" s="970"/>
      <c r="F33" s="970"/>
      <c r="G33" s="492"/>
      <c r="H33" s="492"/>
      <c r="I33" s="492"/>
      <c r="J33" s="492"/>
      <c r="K33" s="492">
        <f t="shared" si="0"/>
        <v>0</v>
      </c>
      <c r="L33" s="491"/>
    </row>
    <row r="34" spans="1:12" ht="23.25" customHeight="1">
      <c r="A34" s="680">
        <v>1133</v>
      </c>
      <c r="B34" s="970" t="s">
        <v>640</v>
      </c>
      <c r="C34" s="970"/>
      <c r="D34" s="970"/>
      <c r="E34" s="970"/>
      <c r="F34" s="970"/>
      <c r="G34" s="492"/>
      <c r="H34" s="492"/>
      <c r="I34" s="492"/>
      <c r="J34" s="492"/>
      <c r="K34" s="492">
        <f t="shared" si="0"/>
        <v>0</v>
      </c>
      <c r="L34" s="491"/>
    </row>
    <row r="35" spans="1:12">
      <c r="A35" s="680" t="s">
        <v>49</v>
      </c>
      <c r="B35" s="970" t="s">
        <v>50</v>
      </c>
      <c r="C35" s="970"/>
      <c r="D35" s="970"/>
      <c r="E35" s="970"/>
      <c r="F35" s="970"/>
      <c r="G35" s="492"/>
      <c r="H35" s="492"/>
      <c r="I35" s="492"/>
      <c r="J35" s="492"/>
      <c r="K35" s="492">
        <f t="shared" si="0"/>
        <v>0</v>
      </c>
      <c r="L35" s="491"/>
    </row>
    <row r="36" spans="1:12">
      <c r="A36" s="680">
        <v>1139</v>
      </c>
      <c r="B36" s="970" t="s">
        <v>641</v>
      </c>
      <c r="C36" s="970"/>
      <c r="D36" s="970"/>
      <c r="E36" s="970"/>
      <c r="F36" s="970"/>
      <c r="G36" s="492"/>
      <c r="H36" s="492"/>
      <c r="I36" s="492"/>
      <c r="J36" s="492"/>
      <c r="K36" s="492">
        <f t="shared" si="0"/>
        <v>0</v>
      </c>
      <c r="L36" s="491"/>
    </row>
    <row r="37" spans="1:12">
      <c r="A37" s="680" t="s">
        <v>51</v>
      </c>
      <c r="B37" s="970" t="s">
        <v>52</v>
      </c>
      <c r="C37" s="970"/>
      <c r="D37" s="970"/>
      <c r="E37" s="970"/>
      <c r="F37" s="970"/>
      <c r="G37" s="492"/>
      <c r="H37" s="492"/>
      <c r="I37" s="492"/>
      <c r="J37" s="492"/>
      <c r="K37" s="492">
        <f t="shared" si="0"/>
        <v>0</v>
      </c>
      <c r="L37" s="491"/>
    </row>
    <row r="38" spans="1:12">
      <c r="A38" s="680">
        <v>1142</v>
      </c>
      <c r="B38" s="970" t="s">
        <v>1046</v>
      </c>
      <c r="C38" s="970"/>
      <c r="D38" s="970"/>
      <c r="E38" s="970"/>
      <c r="F38" s="970"/>
      <c r="G38" s="492"/>
      <c r="H38" s="492"/>
      <c r="I38" s="492"/>
      <c r="J38" s="492"/>
      <c r="K38" s="492">
        <f t="shared" ref="K38" si="1">SUM(G38+I38-J38)</f>
        <v>0</v>
      </c>
      <c r="L38" s="491"/>
    </row>
    <row r="39" spans="1:12">
      <c r="A39" s="680" t="s">
        <v>53</v>
      </c>
      <c r="B39" s="970" t="s">
        <v>54</v>
      </c>
      <c r="C39" s="970"/>
      <c r="D39" s="970"/>
      <c r="E39" s="970"/>
      <c r="F39" s="970"/>
      <c r="G39" s="492"/>
      <c r="H39" s="492"/>
      <c r="I39" s="492"/>
      <c r="J39" s="492"/>
      <c r="K39" s="492">
        <f t="shared" si="0"/>
        <v>0</v>
      </c>
      <c r="L39" s="491"/>
    </row>
    <row r="40" spans="1:12" ht="30" customHeight="1">
      <c r="A40" s="680">
        <v>1144</v>
      </c>
      <c r="B40" s="970" t="s">
        <v>1047</v>
      </c>
      <c r="C40" s="970"/>
      <c r="D40" s="970"/>
      <c r="E40" s="970"/>
      <c r="F40" s="970"/>
      <c r="G40" s="492"/>
      <c r="H40" s="492"/>
      <c r="I40" s="492"/>
      <c r="J40" s="492"/>
      <c r="K40" s="492">
        <f t="shared" ref="K40" si="2">SUM(G40+I40-J40)</f>
        <v>0</v>
      </c>
      <c r="L40" s="491"/>
    </row>
    <row r="41" spans="1:12">
      <c r="A41" s="680" t="s">
        <v>55</v>
      </c>
      <c r="B41" s="970" t="s">
        <v>56</v>
      </c>
      <c r="C41" s="970"/>
      <c r="D41" s="970"/>
      <c r="E41" s="970"/>
      <c r="F41" s="970"/>
      <c r="G41" s="492"/>
      <c r="H41" s="492"/>
      <c r="I41" s="492"/>
      <c r="J41" s="492"/>
      <c r="K41" s="492">
        <f t="shared" si="0"/>
        <v>0</v>
      </c>
      <c r="L41" s="491"/>
    </row>
    <row r="42" spans="1:12">
      <c r="A42" s="680" t="s">
        <v>57</v>
      </c>
      <c r="B42" s="970" t="s">
        <v>58</v>
      </c>
      <c r="C42" s="970"/>
      <c r="D42" s="970"/>
      <c r="E42" s="970"/>
      <c r="F42" s="970"/>
      <c r="G42" s="492"/>
      <c r="H42" s="492"/>
      <c r="I42" s="492"/>
      <c r="J42" s="492"/>
      <c r="K42" s="492">
        <f t="shared" si="0"/>
        <v>0</v>
      </c>
      <c r="L42" s="491"/>
    </row>
    <row r="43" spans="1:12" ht="27.75" customHeight="1">
      <c r="A43" s="680" t="s">
        <v>59</v>
      </c>
      <c r="B43" s="970" t="s">
        <v>60</v>
      </c>
      <c r="C43" s="970"/>
      <c r="D43" s="970"/>
      <c r="E43" s="970"/>
      <c r="F43" s="970"/>
      <c r="G43" s="492"/>
      <c r="H43" s="492"/>
      <c r="I43" s="492"/>
      <c r="J43" s="492"/>
      <c r="K43" s="491"/>
      <c r="L43" s="492">
        <f>SUM(H43+J43-I43)</f>
        <v>0</v>
      </c>
    </row>
    <row r="44" spans="1:12">
      <c r="A44" s="680">
        <v>1162</v>
      </c>
      <c r="B44" s="970" t="s">
        <v>1048</v>
      </c>
      <c r="C44" s="970"/>
      <c r="D44" s="970"/>
      <c r="E44" s="970"/>
      <c r="F44" s="970"/>
      <c r="G44" s="492"/>
      <c r="H44" s="492"/>
      <c r="I44" s="492"/>
      <c r="J44" s="492"/>
      <c r="K44" s="491"/>
      <c r="L44" s="492">
        <f>SUM(H44+J44-I44)</f>
        <v>0</v>
      </c>
    </row>
    <row r="45" spans="1:12">
      <c r="A45" s="680" t="s">
        <v>61</v>
      </c>
      <c r="B45" s="970" t="s">
        <v>62</v>
      </c>
      <c r="C45" s="970"/>
      <c r="D45" s="970"/>
      <c r="E45" s="970"/>
      <c r="F45" s="970"/>
      <c r="G45" s="492"/>
      <c r="H45" s="492"/>
      <c r="I45" s="492"/>
      <c r="J45" s="492"/>
      <c r="K45" s="492">
        <f t="shared" si="0"/>
        <v>0</v>
      </c>
      <c r="L45" s="491"/>
    </row>
    <row r="46" spans="1:12">
      <c r="A46" s="680">
        <v>1192</v>
      </c>
      <c r="B46" s="970" t="s">
        <v>1049</v>
      </c>
      <c r="C46" s="970"/>
      <c r="D46" s="970"/>
      <c r="E46" s="970"/>
      <c r="F46" s="970"/>
      <c r="G46" s="492"/>
      <c r="H46" s="492"/>
      <c r="I46" s="492"/>
      <c r="J46" s="492"/>
      <c r="K46" s="492">
        <f t="shared" ref="K46:K49" si="3">SUM(G46+I46-J46)</f>
        <v>0</v>
      </c>
      <c r="L46" s="491"/>
    </row>
    <row r="47" spans="1:12" ht="25.5" customHeight="1">
      <c r="A47" s="680">
        <v>1193</v>
      </c>
      <c r="B47" s="970" t="s">
        <v>1050</v>
      </c>
      <c r="C47" s="970"/>
      <c r="D47" s="970"/>
      <c r="E47" s="970"/>
      <c r="F47" s="970"/>
      <c r="G47" s="492"/>
      <c r="H47" s="492"/>
      <c r="I47" s="492"/>
      <c r="J47" s="492"/>
      <c r="K47" s="492">
        <f t="shared" si="3"/>
        <v>0</v>
      </c>
      <c r="L47" s="491"/>
    </row>
    <row r="48" spans="1:12">
      <c r="A48" s="680">
        <v>1194</v>
      </c>
      <c r="B48" s="970" t="s">
        <v>1051</v>
      </c>
      <c r="C48" s="970"/>
      <c r="D48" s="970"/>
      <c r="E48" s="970"/>
      <c r="F48" s="970"/>
      <c r="G48" s="492"/>
      <c r="H48" s="492"/>
      <c r="I48" s="492"/>
      <c r="J48" s="492"/>
      <c r="K48" s="492">
        <f t="shared" si="3"/>
        <v>0</v>
      </c>
      <c r="L48" s="491"/>
    </row>
    <row r="49" spans="1:12">
      <c r="A49" s="680">
        <v>1211</v>
      </c>
      <c r="B49" s="970" t="s">
        <v>1566</v>
      </c>
      <c r="C49" s="970"/>
      <c r="D49" s="970"/>
      <c r="E49" s="970"/>
      <c r="F49" s="970"/>
      <c r="G49" s="492"/>
      <c r="H49" s="492"/>
      <c r="I49" s="492"/>
      <c r="J49" s="492"/>
      <c r="K49" s="492">
        <f t="shared" si="3"/>
        <v>0</v>
      </c>
      <c r="L49" s="491"/>
    </row>
    <row r="50" spans="1:12">
      <c r="A50" s="680" t="s">
        <v>63</v>
      </c>
      <c r="B50" s="970" t="s">
        <v>64</v>
      </c>
      <c r="C50" s="970"/>
      <c r="D50" s="970"/>
      <c r="E50" s="970"/>
      <c r="F50" s="970"/>
      <c r="G50" s="492"/>
      <c r="H50" s="492"/>
      <c r="I50" s="492"/>
      <c r="J50" s="492"/>
      <c r="K50" s="492">
        <f t="shared" si="0"/>
        <v>0</v>
      </c>
      <c r="L50" s="491"/>
    </row>
    <row r="51" spans="1:12">
      <c r="A51" s="680" t="s">
        <v>65</v>
      </c>
      <c r="B51" s="970" t="s">
        <v>66</v>
      </c>
      <c r="C51" s="970"/>
      <c r="D51" s="970"/>
      <c r="E51" s="970"/>
      <c r="F51" s="970"/>
      <c r="G51" s="492"/>
      <c r="H51" s="492"/>
      <c r="I51" s="492"/>
      <c r="J51" s="492"/>
      <c r="K51" s="492">
        <f t="shared" si="0"/>
        <v>0</v>
      </c>
      <c r="L51" s="491"/>
    </row>
    <row r="52" spans="1:12">
      <c r="A52" s="680" t="s">
        <v>67</v>
      </c>
      <c r="B52" s="970" t="s">
        <v>68</v>
      </c>
      <c r="C52" s="970"/>
      <c r="D52" s="970"/>
      <c r="E52" s="970"/>
      <c r="F52" s="970"/>
      <c r="G52" s="492"/>
      <c r="H52" s="492"/>
      <c r="I52" s="492"/>
      <c r="J52" s="492"/>
      <c r="K52" s="492">
        <f t="shared" si="0"/>
        <v>0</v>
      </c>
      <c r="L52" s="491"/>
    </row>
    <row r="53" spans="1:12">
      <c r="A53" s="680">
        <v>1221</v>
      </c>
      <c r="B53" s="970" t="s">
        <v>1324</v>
      </c>
      <c r="C53" s="970"/>
      <c r="D53" s="970"/>
      <c r="E53" s="970"/>
      <c r="F53" s="970"/>
      <c r="G53" s="492"/>
      <c r="H53" s="492"/>
      <c r="I53" s="492"/>
      <c r="J53" s="492"/>
      <c r="K53" s="492">
        <f t="shared" ref="K53" si="4">SUM(G53+I53-J53)</f>
        <v>0</v>
      </c>
      <c r="L53" s="491"/>
    </row>
    <row r="54" spans="1:12">
      <c r="A54" s="680" t="s">
        <v>69</v>
      </c>
      <c r="B54" s="970" t="s">
        <v>70</v>
      </c>
      <c r="C54" s="970"/>
      <c r="D54" s="970"/>
      <c r="E54" s="970"/>
      <c r="F54" s="970"/>
      <c r="G54" s="492"/>
      <c r="H54" s="492"/>
      <c r="I54" s="492"/>
      <c r="J54" s="492"/>
      <c r="K54" s="492">
        <f t="shared" si="0"/>
        <v>0</v>
      </c>
      <c r="L54" s="491"/>
    </row>
    <row r="55" spans="1:12">
      <c r="A55" s="680" t="s">
        <v>71</v>
      </c>
      <c r="B55" s="970" t="s">
        <v>72</v>
      </c>
      <c r="C55" s="970"/>
      <c r="D55" s="970"/>
      <c r="E55" s="970"/>
      <c r="F55" s="970"/>
      <c r="G55" s="492"/>
      <c r="H55" s="492"/>
      <c r="I55" s="492"/>
      <c r="J55" s="492"/>
      <c r="K55" s="492">
        <f t="shared" si="0"/>
        <v>0</v>
      </c>
      <c r="L55" s="491"/>
    </row>
    <row r="56" spans="1:12">
      <c r="A56" s="680" t="s">
        <v>73</v>
      </c>
      <c r="B56" s="970" t="s">
        <v>74</v>
      </c>
      <c r="C56" s="970"/>
      <c r="D56" s="970"/>
      <c r="E56" s="970"/>
      <c r="F56" s="970"/>
      <c r="G56" s="492"/>
      <c r="H56" s="492"/>
      <c r="I56" s="492"/>
      <c r="J56" s="492"/>
      <c r="K56" s="492">
        <f t="shared" si="0"/>
        <v>0</v>
      </c>
      <c r="L56" s="491"/>
    </row>
    <row r="57" spans="1:12">
      <c r="A57" s="680" t="s">
        <v>75</v>
      </c>
      <c r="B57" s="970" t="s">
        <v>76</v>
      </c>
      <c r="C57" s="970"/>
      <c r="D57" s="970"/>
      <c r="E57" s="970"/>
      <c r="F57" s="970"/>
      <c r="G57" s="492"/>
      <c r="H57" s="492"/>
      <c r="I57" s="492"/>
      <c r="J57" s="492"/>
      <c r="K57" s="492">
        <f t="shared" si="0"/>
        <v>0</v>
      </c>
      <c r="L57" s="491"/>
    </row>
    <row r="58" spans="1:12">
      <c r="A58" s="680" t="s">
        <v>77</v>
      </c>
      <c r="B58" s="970" t="s">
        <v>78</v>
      </c>
      <c r="C58" s="970"/>
      <c r="D58" s="970"/>
      <c r="E58" s="970"/>
      <c r="F58" s="970"/>
      <c r="G58" s="492"/>
      <c r="H58" s="492"/>
      <c r="I58" s="492"/>
      <c r="J58" s="492"/>
      <c r="K58" s="492">
        <f t="shared" si="0"/>
        <v>0</v>
      </c>
      <c r="L58" s="491"/>
    </row>
    <row r="59" spans="1:12">
      <c r="A59" s="680" t="s">
        <v>79</v>
      </c>
      <c r="B59" s="970" t="s">
        <v>80</v>
      </c>
      <c r="C59" s="970"/>
      <c r="D59" s="970"/>
      <c r="E59" s="970"/>
      <c r="F59" s="970"/>
      <c r="G59" s="492"/>
      <c r="H59" s="492"/>
      <c r="I59" s="492"/>
      <c r="J59" s="492"/>
      <c r="K59" s="492">
        <f t="shared" si="0"/>
        <v>0</v>
      </c>
      <c r="L59" s="491"/>
    </row>
    <row r="60" spans="1:12">
      <c r="A60" s="680" t="s">
        <v>81</v>
      </c>
      <c r="B60" s="970" t="s">
        <v>82</v>
      </c>
      <c r="C60" s="970"/>
      <c r="D60" s="970"/>
      <c r="E60" s="970"/>
      <c r="F60" s="970"/>
      <c r="G60" s="492"/>
      <c r="H60" s="492"/>
      <c r="I60" s="492"/>
      <c r="J60" s="492"/>
      <c r="K60" s="492">
        <f t="shared" si="0"/>
        <v>0</v>
      </c>
      <c r="L60" s="491"/>
    </row>
    <row r="61" spans="1:12">
      <c r="A61" s="680" t="s">
        <v>83</v>
      </c>
      <c r="B61" s="970" t="s">
        <v>84</v>
      </c>
      <c r="C61" s="970"/>
      <c r="D61" s="970"/>
      <c r="E61" s="970"/>
      <c r="F61" s="970"/>
      <c r="G61" s="492"/>
      <c r="H61" s="492"/>
      <c r="I61" s="492"/>
      <c r="J61" s="492"/>
      <c r="K61" s="492">
        <f t="shared" si="0"/>
        <v>0</v>
      </c>
      <c r="L61" s="491"/>
    </row>
    <row r="62" spans="1:12">
      <c r="A62" s="680" t="s">
        <v>85</v>
      </c>
      <c r="B62" s="970" t="s">
        <v>86</v>
      </c>
      <c r="C62" s="970"/>
      <c r="D62" s="970"/>
      <c r="E62" s="970"/>
      <c r="F62" s="970"/>
      <c r="G62" s="492"/>
      <c r="H62" s="492"/>
      <c r="I62" s="492"/>
      <c r="J62" s="492"/>
      <c r="K62" s="492">
        <f t="shared" si="0"/>
        <v>0</v>
      </c>
      <c r="L62" s="491"/>
    </row>
    <row r="63" spans="1:12">
      <c r="A63" s="680" t="s">
        <v>87</v>
      </c>
      <c r="B63" s="970" t="s">
        <v>88</v>
      </c>
      <c r="C63" s="970"/>
      <c r="D63" s="970"/>
      <c r="E63" s="970"/>
      <c r="F63" s="970"/>
      <c r="G63" s="492"/>
      <c r="H63" s="492"/>
      <c r="I63" s="492"/>
      <c r="J63" s="492"/>
      <c r="K63" s="492">
        <f t="shared" si="0"/>
        <v>0</v>
      </c>
      <c r="L63" s="491"/>
    </row>
    <row r="64" spans="1:12">
      <c r="A64" s="680" t="s">
        <v>89</v>
      </c>
      <c r="B64" s="970" t="s">
        <v>90</v>
      </c>
      <c r="C64" s="970"/>
      <c r="D64" s="970"/>
      <c r="E64" s="970"/>
      <c r="F64" s="970"/>
      <c r="G64" s="492"/>
      <c r="H64" s="492"/>
      <c r="I64" s="492"/>
      <c r="J64" s="492"/>
      <c r="K64" s="492">
        <f t="shared" si="0"/>
        <v>0</v>
      </c>
      <c r="L64" s="491"/>
    </row>
    <row r="65" spans="1:12">
      <c r="A65" s="680" t="s">
        <v>91</v>
      </c>
      <c r="B65" s="970" t="s">
        <v>92</v>
      </c>
      <c r="C65" s="970"/>
      <c r="D65" s="970"/>
      <c r="E65" s="970"/>
      <c r="F65" s="970"/>
      <c r="G65" s="492"/>
      <c r="H65" s="492"/>
      <c r="I65" s="492"/>
      <c r="J65" s="492"/>
      <c r="K65" s="492">
        <f t="shared" si="0"/>
        <v>0</v>
      </c>
      <c r="L65" s="491"/>
    </row>
    <row r="66" spans="1:12">
      <c r="A66" s="680" t="s">
        <v>93</v>
      </c>
      <c r="B66" s="970" t="s">
        <v>94</v>
      </c>
      <c r="C66" s="970"/>
      <c r="D66" s="970"/>
      <c r="E66" s="970"/>
      <c r="F66" s="970"/>
      <c r="G66" s="492"/>
      <c r="H66" s="492"/>
      <c r="I66" s="492"/>
      <c r="J66" s="492"/>
      <c r="K66" s="492">
        <f t="shared" si="0"/>
        <v>0</v>
      </c>
      <c r="L66" s="491"/>
    </row>
    <row r="67" spans="1:12">
      <c r="A67" s="680" t="s">
        <v>95</v>
      </c>
      <c r="B67" s="970" t="s">
        <v>96</v>
      </c>
      <c r="C67" s="970"/>
      <c r="D67" s="970"/>
      <c r="E67" s="970"/>
      <c r="F67" s="970"/>
      <c r="G67" s="492"/>
      <c r="H67" s="492"/>
      <c r="I67" s="492"/>
      <c r="J67" s="492"/>
      <c r="K67" s="492">
        <f t="shared" si="0"/>
        <v>0</v>
      </c>
      <c r="L67" s="491"/>
    </row>
    <row r="68" spans="1:12">
      <c r="A68" s="680" t="s">
        <v>97</v>
      </c>
      <c r="B68" s="970" t="s">
        <v>98</v>
      </c>
      <c r="C68" s="970"/>
      <c r="D68" s="970"/>
      <c r="E68" s="970"/>
      <c r="F68" s="970"/>
      <c r="G68" s="492"/>
      <c r="H68" s="492"/>
      <c r="I68" s="492"/>
      <c r="J68" s="492"/>
      <c r="K68" s="492">
        <f t="shared" si="0"/>
        <v>0</v>
      </c>
      <c r="L68" s="491"/>
    </row>
    <row r="69" spans="1:12">
      <c r="A69" s="680" t="s">
        <v>99</v>
      </c>
      <c r="B69" s="970" t="s">
        <v>100</v>
      </c>
      <c r="C69" s="970"/>
      <c r="D69" s="970"/>
      <c r="E69" s="970"/>
      <c r="F69" s="970"/>
      <c r="G69" s="492"/>
      <c r="H69" s="492"/>
      <c r="I69" s="492"/>
      <c r="J69" s="492"/>
      <c r="K69" s="492">
        <f t="shared" si="0"/>
        <v>0</v>
      </c>
      <c r="L69" s="491"/>
    </row>
    <row r="70" spans="1:12">
      <c r="A70" s="680" t="s">
        <v>101</v>
      </c>
      <c r="B70" s="970" t="s">
        <v>102</v>
      </c>
      <c r="C70" s="970"/>
      <c r="D70" s="970"/>
      <c r="E70" s="970"/>
      <c r="F70" s="970"/>
      <c r="G70" s="492"/>
      <c r="H70" s="492"/>
      <c r="I70" s="492"/>
      <c r="J70" s="492"/>
      <c r="K70" s="492">
        <f t="shared" si="0"/>
        <v>0</v>
      </c>
      <c r="L70" s="491"/>
    </row>
    <row r="71" spans="1:12">
      <c r="A71" s="680" t="s">
        <v>103</v>
      </c>
      <c r="B71" s="970" t="s">
        <v>104</v>
      </c>
      <c r="C71" s="970"/>
      <c r="D71" s="970"/>
      <c r="E71" s="970"/>
      <c r="F71" s="970"/>
      <c r="G71" s="492"/>
      <c r="H71" s="492"/>
      <c r="I71" s="492"/>
      <c r="J71" s="492"/>
      <c r="K71" s="492">
        <f t="shared" si="0"/>
        <v>0</v>
      </c>
      <c r="L71" s="491"/>
    </row>
    <row r="72" spans="1:12">
      <c r="A72" s="680" t="s">
        <v>105</v>
      </c>
      <c r="B72" s="970" t="s">
        <v>106</v>
      </c>
      <c r="C72" s="970"/>
      <c r="D72" s="970"/>
      <c r="E72" s="970"/>
      <c r="F72" s="970"/>
      <c r="G72" s="492"/>
      <c r="H72" s="492"/>
      <c r="I72" s="492"/>
      <c r="J72" s="492"/>
      <c r="K72" s="492">
        <f t="shared" si="0"/>
        <v>0</v>
      </c>
      <c r="L72" s="491"/>
    </row>
    <row r="73" spans="1:12">
      <c r="A73" s="680" t="s">
        <v>107</v>
      </c>
      <c r="B73" s="970" t="s">
        <v>108</v>
      </c>
      <c r="C73" s="970"/>
      <c r="D73" s="970"/>
      <c r="E73" s="970"/>
      <c r="F73" s="970"/>
      <c r="G73" s="492"/>
      <c r="H73" s="492"/>
      <c r="I73" s="492"/>
      <c r="J73" s="492"/>
      <c r="K73" s="492">
        <f t="shared" si="0"/>
        <v>0</v>
      </c>
      <c r="L73" s="491"/>
    </row>
    <row r="74" spans="1:12">
      <c r="A74" s="680" t="s">
        <v>109</v>
      </c>
      <c r="B74" s="970" t="s">
        <v>110</v>
      </c>
      <c r="C74" s="970"/>
      <c r="D74" s="970"/>
      <c r="E74" s="970"/>
      <c r="F74" s="970"/>
      <c r="G74" s="492"/>
      <c r="H74" s="492"/>
      <c r="I74" s="492"/>
      <c r="J74" s="492"/>
      <c r="K74" s="492">
        <f t="shared" si="0"/>
        <v>0</v>
      </c>
      <c r="L74" s="491"/>
    </row>
    <row r="75" spans="1:12">
      <c r="A75" s="680" t="s">
        <v>111</v>
      </c>
      <c r="B75" s="970" t="s">
        <v>112</v>
      </c>
      <c r="C75" s="970"/>
      <c r="D75" s="970"/>
      <c r="E75" s="970"/>
      <c r="F75" s="970"/>
      <c r="G75" s="492"/>
      <c r="H75" s="492"/>
      <c r="I75" s="492"/>
      <c r="J75" s="492"/>
      <c r="K75" s="492">
        <f t="shared" si="0"/>
        <v>0</v>
      </c>
      <c r="L75" s="491"/>
    </row>
    <row r="76" spans="1:12">
      <c r="A76" s="680" t="s">
        <v>113</v>
      </c>
      <c r="B76" s="970" t="s">
        <v>114</v>
      </c>
      <c r="C76" s="970"/>
      <c r="D76" s="970"/>
      <c r="E76" s="970"/>
      <c r="F76" s="970"/>
      <c r="G76" s="492"/>
      <c r="H76" s="492"/>
      <c r="I76" s="492"/>
      <c r="J76" s="492"/>
      <c r="K76" s="492">
        <f t="shared" si="0"/>
        <v>0</v>
      </c>
      <c r="L76" s="491"/>
    </row>
    <row r="77" spans="1:12">
      <c r="A77" s="680" t="s">
        <v>115</v>
      </c>
      <c r="B77" s="970" t="s">
        <v>116</v>
      </c>
      <c r="C77" s="970"/>
      <c r="D77" s="970"/>
      <c r="E77" s="970"/>
      <c r="F77" s="970"/>
      <c r="G77" s="492"/>
      <c r="H77" s="492"/>
      <c r="I77" s="492"/>
      <c r="J77" s="492"/>
      <c r="K77" s="491"/>
      <c r="L77" s="492">
        <f>SUM(H77+J77-I77)</f>
        <v>0</v>
      </c>
    </row>
    <row r="78" spans="1:12">
      <c r="A78" s="680" t="s">
        <v>117</v>
      </c>
      <c r="B78" s="970" t="s">
        <v>118</v>
      </c>
      <c r="C78" s="970"/>
      <c r="D78" s="970"/>
      <c r="E78" s="970"/>
      <c r="F78" s="970"/>
      <c r="G78" s="492"/>
      <c r="H78" s="492"/>
      <c r="I78" s="492"/>
      <c r="J78" s="492"/>
      <c r="K78" s="491"/>
      <c r="L78" s="492">
        <f t="shared" ref="L78:L80" si="5">SUM(H78+J78-I78)</f>
        <v>0</v>
      </c>
    </row>
    <row r="79" spans="1:12">
      <c r="A79" s="680" t="s">
        <v>119</v>
      </c>
      <c r="B79" s="970" t="s">
        <v>120</v>
      </c>
      <c r="C79" s="970"/>
      <c r="D79" s="970"/>
      <c r="E79" s="970"/>
      <c r="F79" s="970"/>
      <c r="G79" s="492"/>
      <c r="H79" s="492"/>
      <c r="I79" s="492"/>
      <c r="J79" s="492"/>
      <c r="K79" s="491"/>
      <c r="L79" s="492">
        <f t="shared" si="5"/>
        <v>0</v>
      </c>
    </row>
    <row r="80" spans="1:12">
      <c r="A80" s="680" t="s">
        <v>121</v>
      </c>
      <c r="B80" s="970" t="s">
        <v>122</v>
      </c>
      <c r="C80" s="970"/>
      <c r="D80" s="970"/>
      <c r="E80" s="970"/>
      <c r="F80" s="970"/>
      <c r="G80" s="492"/>
      <c r="H80" s="492"/>
      <c r="I80" s="492"/>
      <c r="J80" s="492"/>
      <c r="K80" s="491"/>
      <c r="L80" s="492">
        <f t="shared" si="5"/>
        <v>0</v>
      </c>
    </row>
    <row r="81" spans="1:12">
      <c r="A81" s="680" t="s">
        <v>123</v>
      </c>
      <c r="B81" s="970" t="s">
        <v>124</v>
      </c>
      <c r="C81" s="970"/>
      <c r="D81" s="970"/>
      <c r="E81" s="970"/>
      <c r="F81" s="970"/>
      <c r="G81" s="492"/>
      <c r="H81" s="492"/>
      <c r="I81" s="492"/>
      <c r="J81" s="492"/>
      <c r="K81" s="492">
        <f t="shared" ref="K81:K90" si="6">SUM(G81+I81-J81)</f>
        <v>0</v>
      </c>
      <c r="L81" s="491"/>
    </row>
    <row r="82" spans="1:12">
      <c r="A82" s="680" t="s">
        <v>125</v>
      </c>
      <c r="B82" s="970" t="s">
        <v>1604</v>
      </c>
      <c r="C82" s="970"/>
      <c r="D82" s="970"/>
      <c r="E82" s="970"/>
      <c r="F82" s="970"/>
      <c r="G82" s="492"/>
      <c r="H82" s="492"/>
      <c r="I82" s="492"/>
      <c r="J82" s="492"/>
      <c r="K82" s="492">
        <f t="shared" si="6"/>
        <v>0</v>
      </c>
      <c r="L82" s="491"/>
    </row>
    <row r="83" spans="1:12">
      <c r="A83" s="680" t="s">
        <v>126</v>
      </c>
      <c r="B83" s="970" t="s">
        <v>127</v>
      </c>
      <c r="C83" s="970"/>
      <c r="D83" s="970"/>
      <c r="E83" s="970"/>
      <c r="F83" s="970"/>
      <c r="G83" s="492"/>
      <c r="H83" s="492"/>
      <c r="I83" s="492"/>
      <c r="J83" s="492"/>
      <c r="K83" s="492">
        <f t="shared" si="6"/>
        <v>0</v>
      </c>
      <c r="L83" s="491"/>
    </row>
    <row r="84" spans="1:12">
      <c r="A84" s="680" t="s">
        <v>128</v>
      </c>
      <c r="B84" s="970" t="s">
        <v>129</v>
      </c>
      <c r="C84" s="970"/>
      <c r="D84" s="970"/>
      <c r="E84" s="970"/>
      <c r="F84" s="970"/>
      <c r="G84" s="492"/>
      <c r="H84" s="492"/>
      <c r="I84" s="492"/>
      <c r="J84" s="492"/>
      <c r="K84" s="492">
        <f t="shared" si="6"/>
        <v>0</v>
      </c>
      <c r="L84" s="491"/>
    </row>
    <row r="85" spans="1:12">
      <c r="A85" s="680" t="s">
        <v>130</v>
      </c>
      <c r="B85" s="970" t="s">
        <v>131</v>
      </c>
      <c r="C85" s="970"/>
      <c r="D85" s="970"/>
      <c r="E85" s="970"/>
      <c r="F85" s="970"/>
      <c r="G85" s="492"/>
      <c r="H85" s="492"/>
      <c r="I85" s="492"/>
      <c r="J85" s="492"/>
      <c r="K85" s="492">
        <f t="shared" si="6"/>
        <v>0</v>
      </c>
      <c r="L85" s="491"/>
    </row>
    <row r="86" spans="1:12">
      <c r="A86" s="680" t="s">
        <v>132</v>
      </c>
      <c r="B86" s="970" t="s">
        <v>133</v>
      </c>
      <c r="C86" s="970"/>
      <c r="D86" s="970"/>
      <c r="E86" s="970"/>
      <c r="F86" s="970"/>
      <c r="G86" s="492"/>
      <c r="H86" s="492"/>
      <c r="I86" s="492"/>
      <c r="J86" s="492"/>
      <c r="K86" s="492">
        <f t="shared" si="6"/>
        <v>0</v>
      </c>
      <c r="L86" s="491"/>
    </row>
    <row r="87" spans="1:12" ht="24.75" customHeight="1">
      <c r="A87" s="680">
        <v>1281</v>
      </c>
      <c r="B87" s="970" t="s">
        <v>1528</v>
      </c>
      <c r="C87" s="970"/>
      <c r="D87" s="970"/>
      <c r="E87" s="970"/>
      <c r="F87" s="970"/>
      <c r="G87" s="492"/>
      <c r="H87" s="492"/>
      <c r="I87" s="492"/>
      <c r="J87" s="492"/>
      <c r="K87" s="491"/>
      <c r="L87" s="492">
        <f t="shared" ref="L87" si="7">SUM(H87+J87-I87)</f>
        <v>0</v>
      </c>
    </row>
    <row r="88" spans="1:12" ht="23.25" customHeight="1">
      <c r="A88" s="680">
        <v>1282</v>
      </c>
      <c r="B88" s="970" t="s">
        <v>1344</v>
      </c>
      <c r="C88" s="970"/>
      <c r="D88" s="970"/>
      <c r="E88" s="970"/>
      <c r="F88" s="970"/>
      <c r="G88" s="492"/>
      <c r="H88" s="492"/>
      <c r="I88" s="492"/>
      <c r="J88" s="492"/>
      <c r="K88" s="491"/>
      <c r="L88" s="492">
        <f t="shared" ref="L88" si="8">SUM(H88+J88-I88)</f>
        <v>0</v>
      </c>
    </row>
    <row r="89" spans="1:12">
      <c r="A89" s="680">
        <v>1292</v>
      </c>
      <c r="B89" s="970" t="s">
        <v>1529</v>
      </c>
      <c r="C89" s="970"/>
      <c r="D89" s="970"/>
      <c r="E89" s="970"/>
      <c r="F89" s="970"/>
      <c r="G89" s="492"/>
      <c r="H89" s="492"/>
      <c r="I89" s="492"/>
      <c r="J89" s="492"/>
      <c r="K89" s="492">
        <f t="shared" ref="K89" si="9">SUM(G89+I89-J89)</f>
        <v>0</v>
      </c>
      <c r="L89" s="491"/>
    </row>
    <row r="90" spans="1:12">
      <c r="A90" s="680" t="s">
        <v>134</v>
      </c>
      <c r="B90" s="970" t="s">
        <v>135</v>
      </c>
      <c r="C90" s="970"/>
      <c r="D90" s="970"/>
      <c r="E90" s="970"/>
      <c r="F90" s="970"/>
      <c r="G90" s="492"/>
      <c r="H90" s="492"/>
      <c r="I90" s="492"/>
      <c r="J90" s="492"/>
      <c r="K90" s="492">
        <f t="shared" si="6"/>
        <v>0</v>
      </c>
      <c r="L90" s="491"/>
    </row>
    <row r="91" spans="1:12">
      <c r="A91" s="680" t="s">
        <v>136</v>
      </c>
      <c r="B91" s="970" t="s">
        <v>137</v>
      </c>
      <c r="C91" s="970"/>
      <c r="D91" s="970"/>
      <c r="E91" s="970"/>
      <c r="F91" s="970"/>
      <c r="G91" s="492"/>
      <c r="H91" s="492">
        <v>126087.36</v>
      </c>
      <c r="I91" s="492">
        <v>1497374.82</v>
      </c>
      <c r="J91" s="492">
        <v>1548440.29</v>
      </c>
      <c r="K91" s="491"/>
      <c r="L91" s="492">
        <f>SUM(H91+J91-I91)</f>
        <v>177152.83000000007</v>
      </c>
    </row>
    <row r="92" spans="1:12">
      <c r="A92" s="680" t="s">
        <v>138</v>
      </c>
      <c r="B92" s="970" t="s">
        <v>139</v>
      </c>
      <c r="C92" s="970"/>
      <c r="D92" s="970"/>
      <c r="E92" s="970"/>
      <c r="F92" s="970"/>
      <c r="G92" s="492"/>
      <c r="H92" s="492">
        <v>182916.23</v>
      </c>
      <c r="I92" s="492">
        <v>2796174.66</v>
      </c>
      <c r="J92" s="492">
        <v>2627996.81</v>
      </c>
      <c r="K92" s="491"/>
      <c r="L92" s="492">
        <f t="shared" ref="L92:L148" si="10">SUM(H92+J92-I92)</f>
        <v>14738.379999999888</v>
      </c>
    </row>
    <row r="93" spans="1:12">
      <c r="A93" s="680" t="s">
        <v>140</v>
      </c>
      <c r="B93" s="970" t="s">
        <v>141</v>
      </c>
      <c r="C93" s="970"/>
      <c r="D93" s="970"/>
      <c r="E93" s="970"/>
      <c r="F93" s="970"/>
      <c r="G93" s="492"/>
      <c r="H93" s="492"/>
      <c r="I93" s="492"/>
      <c r="J93" s="492"/>
      <c r="K93" s="491"/>
      <c r="L93" s="492">
        <f t="shared" si="10"/>
        <v>0</v>
      </c>
    </row>
    <row r="94" spans="1:12">
      <c r="A94" s="680" t="s">
        <v>142</v>
      </c>
      <c r="B94" s="970" t="s">
        <v>143</v>
      </c>
      <c r="C94" s="970"/>
      <c r="D94" s="970"/>
      <c r="E94" s="970"/>
      <c r="F94" s="970"/>
      <c r="G94" s="492"/>
      <c r="H94" s="492"/>
      <c r="I94" s="492"/>
      <c r="J94" s="492"/>
      <c r="K94" s="491"/>
      <c r="L94" s="492">
        <f t="shared" si="10"/>
        <v>0</v>
      </c>
    </row>
    <row r="95" spans="1:12">
      <c r="A95" s="680" t="s">
        <v>144</v>
      </c>
      <c r="B95" s="970" t="s">
        <v>145</v>
      </c>
      <c r="C95" s="970"/>
      <c r="D95" s="970"/>
      <c r="E95" s="970"/>
      <c r="F95" s="970"/>
      <c r="G95" s="492"/>
      <c r="H95" s="492"/>
      <c r="I95" s="492"/>
      <c r="J95" s="492"/>
      <c r="K95" s="491"/>
      <c r="L95" s="492">
        <f t="shared" si="10"/>
        <v>0</v>
      </c>
    </row>
    <row r="96" spans="1:12" ht="25.5" customHeight="1">
      <c r="A96" s="680">
        <v>2116</v>
      </c>
      <c r="B96" s="970" t="s">
        <v>1054</v>
      </c>
      <c r="C96" s="970"/>
      <c r="D96" s="970"/>
      <c r="E96" s="970"/>
      <c r="F96" s="970"/>
      <c r="G96" s="492"/>
      <c r="H96" s="492"/>
      <c r="I96" s="492"/>
      <c r="J96" s="492"/>
      <c r="K96" s="491"/>
      <c r="L96" s="492">
        <f t="shared" ref="L96" si="11">SUM(H96+J96-I96)</f>
        <v>0</v>
      </c>
    </row>
    <row r="97" spans="1:12">
      <c r="A97" s="680" t="s">
        <v>146</v>
      </c>
      <c r="B97" s="970" t="s">
        <v>147</v>
      </c>
      <c r="C97" s="970"/>
      <c r="D97" s="970"/>
      <c r="E97" s="970"/>
      <c r="F97" s="970"/>
      <c r="G97" s="492"/>
      <c r="H97" s="492">
        <v>383725.34</v>
      </c>
      <c r="I97" s="492">
        <v>897711.27</v>
      </c>
      <c r="J97" s="492">
        <v>681981.99</v>
      </c>
      <c r="K97" s="491"/>
      <c r="L97" s="492">
        <f t="shared" si="10"/>
        <v>167996.06000000006</v>
      </c>
    </row>
    <row r="98" spans="1:12">
      <c r="A98" s="680">
        <v>2118</v>
      </c>
      <c r="B98" s="970" t="s">
        <v>1055</v>
      </c>
      <c r="C98" s="970"/>
      <c r="D98" s="970"/>
      <c r="E98" s="970"/>
      <c r="F98" s="970"/>
      <c r="G98" s="492"/>
      <c r="H98" s="492"/>
      <c r="I98" s="492"/>
      <c r="J98" s="492"/>
      <c r="K98" s="491"/>
      <c r="L98" s="492">
        <f t="shared" ref="L98" si="12">SUM(H98+J98-I98)</f>
        <v>0</v>
      </c>
    </row>
    <row r="99" spans="1:12">
      <c r="A99" s="680" t="s">
        <v>148</v>
      </c>
      <c r="B99" s="970" t="s">
        <v>149</v>
      </c>
      <c r="C99" s="970"/>
      <c r="D99" s="970"/>
      <c r="E99" s="970"/>
      <c r="F99" s="970"/>
      <c r="G99" s="492"/>
      <c r="H99" s="492">
        <v>54.55</v>
      </c>
      <c r="I99" s="492">
        <v>55.05</v>
      </c>
      <c r="J99" s="492">
        <v>515.91999999999996</v>
      </c>
      <c r="K99" s="491"/>
      <c r="L99" s="492">
        <f t="shared" si="10"/>
        <v>515.41999999999996</v>
      </c>
    </row>
    <row r="100" spans="1:12">
      <c r="A100" s="680">
        <v>2121</v>
      </c>
      <c r="B100" s="970" t="s">
        <v>1056</v>
      </c>
      <c r="C100" s="970"/>
      <c r="D100" s="970"/>
      <c r="E100" s="970"/>
      <c r="F100" s="970"/>
      <c r="G100" s="492"/>
      <c r="H100" s="492"/>
      <c r="I100" s="492"/>
      <c r="J100" s="492"/>
      <c r="K100" s="491"/>
      <c r="L100" s="492">
        <f t="shared" ref="L100:L101" si="13">SUM(H100+J100-I100)</f>
        <v>0</v>
      </c>
    </row>
    <row r="101" spans="1:12">
      <c r="A101" s="680">
        <v>2122</v>
      </c>
      <c r="B101" s="970" t="s">
        <v>1057</v>
      </c>
      <c r="C101" s="970"/>
      <c r="D101" s="970"/>
      <c r="E101" s="970"/>
      <c r="F101" s="970"/>
      <c r="G101" s="492"/>
      <c r="H101" s="492"/>
      <c r="I101" s="492"/>
      <c r="J101" s="492"/>
      <c r="K101" s="491"/>
      <c r="L101" s="492">
        <f t="shared" si="13"/>
        <v>0</v>
      </c>
    </row>
    <row r="102" spans="1:12">
      <c r="A102" s="680" t="s">
        <v>150</v>
      </c>
      <c r="B102" s="970" t="s">
        <v>151</v>
      </c>
      <c r="C102" s="970"/>
      <c r="D102" s="970"/>
      <c r="E102" s="970"/>
      <c r="F102" s="970"/>
      <c r="G102" s="492"/>
      <c r="H102" s="492"/>
      <c r="I102" s="492"/>
      <c r="J102" s="492"/>
      <c r="K102" s="491"/>
      <c r="L102" s="492">
        <f t="shared" si="10"/>
        <v>0</v>
      </c>
    </row>
    <row r="103" spans="1:12">
      <c r="A103" s="680" t="s">
        <v>152</v>
      </c>
      <c r="B103" s="970" t="s">
        <v>153</v>
      </c>
      <c r="C103" s="970"/>
      <c r="D103" s="970"/>
      <c r="E103" s="970"/>
      <c r="F103" s="970"/>
      <c r="G103" s="492"/>
      <c r="H103" s="492"/>
      <c r="I103" s="492"/>
      <c r="J103" s="492"/>
      <c r="K103" s="491"/>
      <c r="L103" s="492">
        <f t="shared" si="10"/>
        <v>0</v>
      </c>
    </row>
    <row r="104" spans="1:12">
      <c r="A104" s="680" t="s">
        <v>154</v>
      </c>
      <c r="B104" s="970" t="s">
        <v>155</v>
      </c>
      <c r="C104" s="970"/>
      <c r="D104" s="970"/>
      <c r="E104" s="970"/>
      <c r="F104" s="970"/>
      <c r="G104" s="492"/>
      <c r="H104" s="492"/>
      <c r="I104" s="492"/>
      <c r="J104" s="492"/>
      <c r="K104" s="491"/>
      <c r="L104" s="492">
        <f t="shared" si="10"/>
        <v>0</v>
      </c>
    </row>
    <row r="105" spans="1:12">
      <c r="A105" s="680">
        <v>2151</v>
      </c>
      <c r="B105" s="970" t="s">
        <v>1063</v>
      </c>
      <c r="C105" s="970"/>
      <c r="D105" s="970"/>
      <c r="E105" s="970"/>
      <c r="F105" s="970"/>
      <c r="G105" s="492"/>
      <c r="H105" s="492"/>
      <c r="I105" s="492"/>
      <c r="J105" s="492"/>
      <c r="K105" s="491"/>
      <c r="L105" s="492">
        <f t="shared" ref="L105:L107" si="14">SUM(H105+J105-I105)</f>
        <v>0</v>
      </c>
    </row>
    <row r="106" spans="1:12">
      <c r="A106" s="680">
        <v>2152</v>
      </c>
      <c r="B106" s="970" t="s">
        <v>1064</v>
      </c>
      <c r="C106" s="970"/>
      <c r="D106" s="970"/>
      <c r="E106" s="970"/>
      <c r="F106" s="970"/>
      <c r="G106" s="492"/>
      <c r="H106" s="492"/>
      <c r="I106" s="492"/>
      <c r="J106" s="492"/>
      <c r="K106" s="491"/>
      <c r="L106" s="492">
        <f t="shared" si="14"/>
        <v>0</v>
      </c>
    </row>
    <row r="107" spans="1:12">
      <c r="A107" s="680">
        <v>2159</v>
      </c>
      <c r="B107" s="970" t="s">
        <v>1065</v>
      </c>
      <c r="C107" s="970"/>
      <c r="D107" s="970"/>
      <c r="E107" s="970"/>
      <c r="F107" s="970"/>
      <c r="G107" s="492"/>
      <c r="H107" s="492"/>
      <c r="I107" s="492"/>
      <c r="J107" s="492"/>
      <c r="K107" s="491"/>
      <c r="L107" s="492">
        <f t="shared" si="14"/>
        <v>0</v>
      </c>
    </row>
    <row r="108" spans="1:12">
      <c r="A108" s="680" t="s">
        <v>156</v>
      </c>
      <c r="B108" s="970" t="s">
        <v>157</v>
      </c>
      <c r="C108" s="970"/>
      <c r="D108" s="970"/>
      <c r="E108" s="970"/>
      <c r="F108" s="970"/>
      <c r="G108" s="492"/>
      <c r="H108" s="492"/>
      <c r="I108" s="492"/>
      <c r="J108" s="492"/>
      <c r="K108" s="491"/>
      <c r="L108" s="492">
        <f t="shared" si="10"/>
        <v>0</v>
      </c>
    </row>
    <row r="109" spans="1:12">
      <c r="A109" s="680" t="s">
        <v>158</v>
      </c>
      <c r="B109" s="970" t="s">
        <v>159</v>
      </c>
      <c r="C109" s="970"/>
      <c r="D109" s="970"/>
      <c r="E109" s="970"/>
      <c r="F109" s="970"/>
      <c r="G109" s="492"/>
      <c r="H109" s="492"/>
      <c r="I109" s="492"/>
      <c r="J109" s="492"/>
      <c r="K109" s="491"/>
      <c r="L109" s="492">
        <f t="shared" si="10"/>
        <v>0</v>
      </c>
    </row>
    <row r="110" spans="1:12">
      <c r="A110" s="680" t="s">
        <v>160</v>
      </c>
      <c r="B110" s="970" t="s">
        <v>161</v>
      </c>
      <c r="C110" s="970"/>
      <c r="D110" s="970"/>
      <c r="E110" s="970"/>
      <c r="F110" s="970"/>
      <c r="G110" s="492"/>
      <c r="H110" s="492"/>
      <c r="I110" s="492"/>
      <c r="J110" s="492"/>
      <c r="K110" s="491"/>
      <c r="L110" s="492">
        <f t="shared" si="10"/>
        <v>0</v>
      </c>
    </row>
    <row r="111" spans="1:12">
      <c r="A111" s="680" t="s">
        <v>162</v>
      </c>
      <c r="B111" s="970" t="s">
        <v>163</v>
      </c>
      <c r="C111" s="970"/>
      <c r="D111" s="970"/>
      <c r="E111" s="970"/>
      <c r="F111" s="970"/>
      <c r="G111" s="492"/>
      <c r="H111" s="492"/>
      <c r="I111" s="492"/>
      <c r="J111" s="492"/>
      <c r="K111" s="491"/>
      <c r="L111" s="492">
        <f t="shared" si="10"/>
        <v>0</v>
      </c>
    </row>
    <row r="112" spans="1:12">
      <c r="A112" s="680" t="s">
        <v>164</v>
      </c>
      <c r="B112" s="970" t="s">
        <v>165</v>
      </c>
      <c r="C112" s="970"/>
      <c r="D112" s="970"/>
      <c r="E112" s="970"/>
      <c r="F112" s="970"/>
      <c r="G112" s="492"/>
      <c r="H112" s="492"/>
      <c r="I112" s="492"/>
      <c r="J112" s="492"/>
      <c r="K112" s="491"/>
      <c r="L112" s="492">
        <f t="shared" si="10"/>
        <v>0</v>
      </c>
    </row>
    <row r="113" spans="1:12">
      <c r="A113" s="680" t="s">
        <v>166</v>
      </c>
      <c r="B113" s="970" t="s">
        <v>167</v>
      </c>
      <c r="C113" s="970"/>
      <c r="D113" s="970"/>
      <c r="E113" s="970"/>
      <c r="F113" s="970"/>
      <c r="G113" s="492"/>
      <c r="H113" s="492"/>
      <c r="I113" s="492"/>
      <c r="J113" s="492"/>
      <c r="K113" s="491"/>
      <c r="L113" s="492">
        <f t="shared" si="10"/>
        <v>0</v>
      </c>
    </row>
    <row r="114" spans="1:12">
      <c r="A114" s="680" t="s">
        <v>168</v>
      </c>
      <c r="B114" s="970" t="s">
        <v>169</v>
      </c>
      <c r="C114" s="970"/>
      <c r="D114" s="970"/>
      <c r="E114" s="970"/>
      <c r="F114" s="970"/>
      <c r="G114" s="492"/>
      <c r="H114" s="492"/>
      <c r="I114" s="492"/>
      <c r="J114" s="492"/>
      <c r="K114" s="491"/>
      <c r="L114" s="492">
        <f t="shared" si="10"/>
        <v>0</v>
      </c>
    </row>
    <row r="115" spans="1:12">
      <c r="A115" s="680" t="s">
        <v>170</v>
      </c>
      <c r="B115" s="970" t="s">
        <v>171</v>
      </c>
      <c r="C115" s="970"/>
      <c r="D115" s="970"/>
      <c r="E115" s="970"/>
      <c r="F115" s="970"/>
      <c r="G115" s="492"/>
      <c r="H115" s="492"/>
      <c r="I115" s="492"/>
      <c r="J115" s="492"/>
      <c r="K115" s="491"/>
      <c r="L115" s="492">
        <f t="shared" si="10"/>
        <v>0</v>
      </c>
    </row>
    <row r="116" spans="1:12">
      <c r="A116" s="680">
        <v>2179</v>
      </c>
      <c r="B116" s="970" t="s">
        <v>1067</v>
      </c>
      <c r="C116" s="970"/>
      <c r="D116" s="970"/>
      <c r="E116" s="970"/>
      <c r="F116" s="970"/>
      <c r="G116" s="492"/>
      <c r="H116" s="492"/>
      <c r="I116" s="492"/>
      <c r="J116" s="492"/>
      <c r="K116" s="491"/>
      <c r="L116" s="492">
        <f t="shared" ref="L116" si="15">SUM(H116+J116-I116)</f>
        <v>0</v>
      </c>
    </row>
    <row r="117" spans="1:12">
      <c r="A117" s="680" t="s">
        <v>172</v>
      </c>
      <c r="B117" s="970" t="s">
        <v>173</v>
      </c>
      <c r="C117" s="970"/>
      <c r="D117" s="970"/>
      <c r="E117" s="970"/>
      <c r="F117" s="970"/>
      <c r="G117" s="492"/>
      <c r="H117" s="492"/>
      <c r="I117" s="492"/>
      <c r="J117" s="492"/>
      <c r="K117" s="491"/>
      <c r="L117" s="492">
        <f t="shared" si="10"/>
        <v>0</v>
      </c>
    </row>
    <row r="118" spans="1:12">
      <c r="A118" s="680" t="s">
        <v>174</v>
      </c>
      <c r="B118" s="970" t="s">
        <v>175</v>
      </c>
      <c r="C118" s="970"/>
      <c r="D118" s="970"/>
      <c r="E118" s="970"/>
      <c r="F118" s="970"/>
      <c r="G118" s="492"/>
      <c r="H118" s="492"/>
      <c r="I118" s="492"/>
      <c r="J118" s="492"/>
      <c r="K118" s="491"/>
      <c r="L118" s="492">
        <f t="shared" si="10"/>
        <v>0</v>
      </c>
    </row>
    <row r="119" spans="1:12">
      <c r="A119" s="680" t="s">
        <v>176</v>
      </c>
      <c r="B119" s="970" t="s">
        <v>177</v>
      </c>
      <c r="C119" s="970"/>
      <c r="D119" s="970"/>
      <c r="E119" s="970"/>
      <c r="F119" s="970"/>
      <c r="G119" s="492"/>
      <c r="H119" s="492"/>
      <c r="I119" s="492"/>
      <c r="J119" s="492"/>
      <c r="K119" s="491"/>
      <c r="L119" s="492">
        <f t="shared" si="10"/>
        <v>0</v>
      </c>
    </row>
    <row r="120" spans="1:12">
      <c r="A120" s="680" t="s">
        <v>178</v>
      </c>
      <c r="B120" s="970" t="s">
        <v>179</v>
      </c>
      <c r="C120" s="970"/>
      <c r="D120" s="970"/>
      <c r="E120" s="970"/>
      <c r="F120" s="970"/>
      <c r="G120" s="492"/>
      <c r="H120" s="492"/>
      <c r="I120" s="492"/>
      <c r="J120" s="492"/>
      <c r="K120" s="491"/>
      <c r="L120" s="492">
        <f t="shared" si="10"/>
        <v>0</v>
      </c>
    </row>
    <row r="121" spans="1:12">
      <c r="A121" s="680">
        <v>2212</v>
      </c>
      <c r="B121" s="970" t="s">
        <v>1345</v>
      </c>
      <c r="C121" s="970"/>
      <c r="D121" s="970"/>
      <c r="E121" s="970"/>
      <c r="F121" s="970"/>
      <c r="G121" s="492"/>
      <c r="H121" s="492"/>
      <c r="I121" s="492"/>
      <c r="J121" s="492"/>
      <c r="K121" s="491"/>
      <c r="L121" s="492">
        <f t="shared" ref="L121" si="16">SUM(H121+J121-I121)</f>
        <v>0</v>
      </c>
    </row>
    <row r="122" spans="1:12">
      <c r="A122" s="680" t="s">
        <v>180</v>
      </c>
      <c r="B122" s="970" t="s">
        <v>181</v>
      </c>
      <c r="C122" s="970"/>
      <c r="D122" s="970"/>
      <c r="E122" s="970"/>
      <c r="F122" s="970"/>
      <c r="G122" s="492"/>
      <c r="H122" s="492"/>
      <c r="I122" s="492"/>
      <c r="J122" s="492"/>
      <c r="K122" s="491"/>
      <c r="L122" s="492">
        <f t="shared" si="10"/>
        <v>0</v>
      </c>
    </row>
    <row r="123" spans="1:12">
      <c r="A123" s="680" t="s">
        <v>182</v>
      </c>
      <c r="B123" s="970" t="s">
        <v>183</v>
      </c>
      <c r="C123" s="970"/>
      <c r="D123" s="970"/>
      <c r="E123" s="970"/>
      <c r="F123" s="970"/>
      <c r="G123" s="492"/>
      <c r="H123" s="492"/>
      <c r="I123" s="492"/>
      <c r="J123" s="492"/>
      <c r="K123" s="491"/>
      <c r="L123" s="492">
        <f t="shared" si="10"/>
        <v>0</v>
      </c>
    </row>
    <row r="124" spans="1:12">
      <c r="A124" s="680" t="s">
        <v>184</v>
      </c>
      <c r="B124" s="970" t="s">
        <v>185</v>
      </c>
      <c r="C124" s="970"/>
      <c r="D124" s="970"/>
      <c r="E124" s="970"/>
      <c r="F124" s="970"/>
      <c r="G124" s="492"/>
      <c r="H124" s="492"/>
      <c r="I124" s="492"/>
      <c r="J124" s="492"/>
      <c r="K124" s="491"/>
      <c r="L124" s="492">
        <f t="shared" si="10"/>
        <v>0</v>
      </c>
    </row>
    <row r="125" spans="1:12">
      <c r="A125" s="680">
        <v>2242</v>
      </c>
      <c r="B125" s="970" t="s">
        <v>1606</v>
      </c>
      <c r="C125" s="970"/>
      <c r="D125" s="970"/>
      <c r="E125" s="970"/>
      <c r="F125" s="970"/>
      <c r="G125" s="492"/>
      <c r="H125" s="492"/>
      <c r="I125" s="492"/>
      <c r="J125" s="492"/>
      <c r="K125" s="491"/>
      <c r="L125" s="492">
        <f t="shared" si="10"/>
        <v>0</v>
      </c>
    </row>
    <row r="126" spans="1:12">
      <c r="A126" s="680">
        <v>2249</v>
      </c>
      <c r="B126" s="970" t="s">
        <v>1530</v>
      </c>
      <c r="C126" s="970"/>
      <c r="D126" s="970"/>
      <c r="E126" s="970"/>
      <c r="F126" s="970"/>
      <c r="G126" s="492"/>
      <c r="H126" s="492"/>
      <c r="I126" s="492"/>
      <c r="J126" s="492"/>
      <c r="K126" s="491"/>
      <c r="L126" s="492">
        <f t="shared" ref="L126" si="17">SUM(H126+J126-I126)</f>
        <v>0</v>
      </c>
    </row>
    <row r="127" spans="1:12">
      <c r="A127" s="680" t="s">
        <v>186</v>
      </c>
      <c r="B127" s="970" t="s">
        <v>187</v>
      </c>
      <c r="C127" s="970"/>
      <c r="D127" s="970"/>
      <c r="E127" s="970"/>
      <c r="F127" s="970"/>
      <c r="G127" s="492"/>
      <c r="H127" s="492"/>
      <c r="I127" s="492"/>
      <c r="J127" s="492"/>
      <c r="K127" s="491"/>
      <c r="L127" s="492">
        <f t="shared" si="10"/>
        <v>0</v>
      </c>
    </row>
    <row r="128" spans="1:12">
      <c r="A128" s="680" t="s">
        <v>188</v>
      </c>
      <c r="B128" s="970" t="s">
        <v>189</v>
      </c>
      <c r="C128" s="970"/>
      <c r="D128" s="970"/>
      <c r="E128" s="970"/>
      <c r="F128" s="970"/>
      <c r="G128" s="492"/>
      <c r="H128" s="492"/>
      <c r="I128" s="492"/>
      <c r="J128" s="492"/>
      <c r="K128" s="491"/>
      <c r="L128" s="492">
        <f t="shared" si="10"/>
        <v>0</v>
      </c>
    </row>
    <row r="129" spans="1:16">
      <c r="A129" s="680" t="s">
        <v>190</v>
      </c>
      <c r="B129" s="970" t="s">
        <v>191</v>
      </c>
      <c r="C129" s="970"/>
      <c r="D129" s="970"/>
      <c r="E129" s="970"/>
      <c r="F129" s="970"/>
      <c r="G129" s="492"/>
      <c r="H129" s="492"/>
      <c r="I129" s="492"/>
      <c r="J129" s="492"/>
      <c r="K129" s="491"/>
      <c r="L129" s="492">
        <f t="shared" si="10"/>
        <v>0</v>
      </c>
    </row>
    <row r="130" spans="1:16">
      <c r="A130" s="680">
        <v>2254</v>
      </c>
      <c r="B130" s="970" t="s">
        <v>1531</v>
      </c>
      <c r="C130" s="970"/>
      <c r="D130" s="970"/>
      <c r="E130" s="970"/>
      <c r="F130" s="970"/>
      <c r="G130" s="492"/>
      <c r="H130" s="492"/>
      <c r="I130" s="492"/>
      <c r="J130" s="492"/>
      <c r="K130" s="491"/>
      <c r="L130" s="492">
        <f t="shared" si="10"/>
        <v>0</v>
      </c>
    </row>
    <row r="131" spans="1:16">
      <c r="A131" s="680" t="s">
        <v>192</v>
      </c>
      <c r="B131" s="970" t="s">
        <v>193</v>
      </c>
      <c r="C131" s="970"/>
      <c r="D131" s="970"/>
      <c r="E131" s="970"/>
      <c r="F131" s="970"/>
      <c r="G131" s="492"/>
      <c r="H131" s="492"/>
      <c r="I131" s="492"/>
      <c r="J131" s="492"/>
      <c r="K131" s="491"/>
      <c r="L131" s="492">
        <f t="shared" ref="L131" si="18">SUM(H131+J131-I131)</f>
        <v>0</v>
      </c>
    </row>
    <row r="132" spans="1:16">
      <c r="A132" s="680">
        <v>2256</v>
      </c>
      <c r="B132" s="970" t="s">
        <v>1346</v>
      </c>
      <c r="C132" s="970"/>
      <c r="D132" s="970"/>
      <c r="E132" s="970"/>
      <c r="F132" s="970"/>
      <c r="G132" s="492"/>
      <c r="H132" s="492"/>
      <c r="I132" s="492"/>
      <c r="J132" s="492"/>
      <c r="K132" s="491"/>
      <c r="L132" s="492">
        <f t="shared" si="10"/>
        <v>0</v>
      </c>
    </row>
    <row r="133" spans="1:16">
      <c r="A133" s="680" t="s">
        <v>194</v>
      </c>
      <c r="B133" s="970" t="s">
        <v>195</v>
      </c>
      <c r="C133" s="970"/>
      <c r="D133" s="970"/>
      <c r="E133" s="970"/>
      <c r="F133" s="970"/>
      <c r="G133" s="492"/>
      <c r="H133" s="492"/>
      <c r="I133" s="492"/>
      <c r="J133" s="492"/>
      <c r="K133" s="491"/>
      <c r="L133" s="492">
        <f t="shared" si="10"/>
        <v>0</v>
      </c>
    </row>
    <row r="134" spans="1:16">
      <c r="A134" s="680" t="s">
        <v>196</v>
      </c>
      <c r="B134" s="970" t="s">
        <v>197</v>
      </c>
      <c r="C134" s="970"/>
      <c r="D134" s="970"/>
      <c r="E134" s="970"/>
      <c r="F134" s="970"/>
      <c r="G134" s="492"/>
      <c r="H134" s="492"/>
      <c r="I134" s="492"/>
      <c r="J134" s="492"/>
      <c r="K134" s="491"/>
      <c r="L134" s="492">
        <f t="shared" si="10"/>
        <v>0</v>
      </c>
    </row>
    <row r="135" spans="1:16">
      <c r="A135" s="680" t="s">
        <v>198</v>
      </c>
      <c r="B135" s="970" t="s">
        <v>199</v>
      </c>
      <c r="C135" s="970"/>
      <c r="D135" s="970"/>
      <c r="E135" s="970"/>
      <c r="F135" s="970"/>
      <c r="G135" s="492"/>
      <c r="H135" s="492"/>
      <c r="I135" s="492"/>
      <c r="J135" s="492"/>
      <c r="K135" s="491"/>
      <c r="L135" s="492">
        <f t="shared" si="10"/>
        <v>0</v>
      </c>
    </row>
    <row r="136" spans="1:16">
      <c r="A136" s="680" t="s">
        <v>200</v>
      </c>
      <c r="B136" s="970" t="s">
        <v>201</v>
      </c>
      <c r="C136" s="970"/>
      <c r="D136" s="970"/>
      <c r="E136" s="970"/>
      <c r="F136" s="970"/>
      <c r="G136" s="492"/>
      <c r="H136" s="492"/>
      <c r="I136" s="492"/>
      <c r="J136" s="492"/>
      <c r="K136" s="491"/>
      <c r="L136" s="492">
        <f t="shared" si="10"/>
        <v>0</v>
      </c>
    </row>
    <row r="137" spans="1:16">
      <c r="A137" s="680" t="s">
        <v>202</v>
      </c>
      <c r="B137" s="970" t="s">
        <v>203</v>
      </c>
      <c r="C137" s="970"/>
      <c r="D137" s="970"/>
      <c r="E137" s="970"/>
      <c r="F137" s="970"/>
      <c r="G137" s="492"/>
      <c r="H137" s="492"/>
      <c r="I137" s="492"/>
      <c r="J137" s="492"/>
      <c r="K137" s="491"/>
      <c r="L137" s="492">
        <f t="shared" si="10"/>
        <v>0</v>
      </c>
    </row>
    <row r="138" spans="1:16">
      <c r="A138" s="680" t="s">
        <v>204</v>
      </c>
      <c r="B138" s="970" t="s">
        <v>205</v>
      </c>
      <c r="C138" s="970"/>
      <c r="D138" s="970"/>
      <c r="E138" s="970"/>
      <c r="F138" s="970"/>
      <c r="G138" s="492"/>
      <c r="H138" s="492"/>
      <c r="I138" s="492"/>
      <c r="J138" s="492"/>
      <c r="K138" s="491"/>
      <c r="L138" s="492">
        <f t="shared" si="10"/>
        <v>0</v>
      </c>
    </row>
    <row r="139" spans="1:16">
      <c r="A139" s="680" t="s">
        <v>206</v>
      </c>
      <c r="B139" s="970" t="s">
        <v>207</v>
      </c>
      <c r="C139" s="970"/>
      <c r="D139" s="970"/>
      <c r="E139" s="970"/>
      <c r="F139" s="970"/>
      <c r="G139" s="492"/>
      <c r="H139" s="492"/>
      <c r="I139" s="492"/>
      <c r="J139" s="492"/>
      <c r="K139" s="491"/>
      <c r="L139" s="492">
        <f t="shared" si="10"/>
        <v>0</v>
      </c>
    </row>
    <row r="140" spans="1:16" ht="12.75" customHeight="1">
      <c r="A140" s="680" t="s">
        <v>208</v>
      </c>
      <c r="B140" s="970" t="s">
        <v>209</v>
      </c>
      <c r="C140" s="970"/>
      <c r="D140" s="970"/>
      <c r="E140" s="970"/>
      <c r="F140" s="970"/>
      <c r="G140" s="492"/>
      <c r="H140" s="492">
        <v>135536.45000000001</v>
      </c>
      <c r="I140" s="492">
        <v>135536.45000000001</v>
      </c>
      <c r="J140" s="492">
        <v>0</v>
      </c>
      <c r="K140" s="492">
        <f>SUM(G140+I140-J140)-H140</f>
        <v>0</v>
      </c>
      <c r="L140" s="492">
        <f>SUM(H140+J140-I140)-G140</f>
        <v>0</v>
      </c>
      <c r="M140" s="37"/>
      <c r="N140" s="990" t="s">
        <v>1602</v>
      </c>
      <c r="O140" s="991"/>
      <c r="P140" s="992"/>
    </row>
    <row r="141" spans="1:16">
      <c r="A141" s="680" t="s">
        <v>210</v>
      </c>
      <c r="B141" s="970" t="s">
        <v>211</v>
      </c>
      <c r="C141" s="970"/>
      <c r="D141" s="970"/>
      <c r="E141" s="970"/>
      <c r="F141" s="970"/>
      <c r="G141" s="492"/>
      <c r="H141" s="492"/>
      <c r="I141" s="492"/>
      <c r="J141" s="492">
        <v>135536.45000000001</v>
      </c>
      <c r="K141" s="491"/>
      <c r="L141" s="492">
        <f t="shared" si="10"/>
        <v>135536.45000000001</v>
      </c>
      <c r="M141" s="37"/>
      <c r="N141" s="993"/>
      <c r="O141" s="994"/>
      <c r="P141" s="995"/>
    </row>
    <row r="142" spans="1:16">
      <c r="A142" s="680" t="s">
        <v>212</v>
      </c>
      <c r="B142" s="970" t="s">
        <v>213</v>
      </c>
      <c r="C142" s="970"/>
      <c r="D142" s="970"/>
      <c r="E142" s="970"/>
      <c r="F142" s="970"/>
      <c r="G142" s="492"/>
      <c r="H142" s="492"/>
      <c r="I142" s="492"/>
      <c r="J142" s="492"/>
      <c r="K142" s="491"/>
      <c r="L142" s="492">
        <f t="shared" si="10"/>
        <v>0</v>
      </c>
      <c r="N142" s="993"/>
      <c r="O142" s="994"/>
      <c r="P142" s="995"/>
    </row>
    <row r="143" spans="1:16">
      <c r="A143" s="680" t="s">
        <v>214</v>
      </c>
      <c r="B143" s="970" t="s">
        <v>215</v>
      </c>
      <c r="C143" s="970"/>
      <c r="D143" s="970"/>
      <c r="E143" s="970"/>
      <c r="F143" s="970"/>
      <c r="G143" s="492"/>
      <c r="H143" s="492"/>
      <c r="I143" s="492"/>
      <c r="J143" s="492"/>
      <c r="K143" s="491"/>
      <c r="L143" s="492">
        <f t="shared" si="10"/>
        <v>0</v>
      </c>
      <c r="M143" s="38"/>
      <c r="N143" s="993"/>
      <c r="O143" s="994"/>
      <c r="P143" s="995"/>
    </row>
    <row r="144" spans="1:16">
      <c r="A144" s="680" t="s">
        <v>216</v>
      </c>
      <c r="B144" s="970" t="s">
        <v>217</v>
      </c>
      <c r="C144" s="970"/>
      <c r="D144" s="970"/>
      <c r="E144" s="970"/>
      <c r="F144" s="970"/>
      <c r="G144" s="492"/>
      <c r="H144" s="492"/>
      <c r="I144" s="492"/>
      <c r="J144" s="492"/>
      <c r="K144" s="491"/>
      <c r="L144" s="492">
        <f t="shared" si="10"/>
        <v>0</v>
      </c>
      <c r="N144" s="996"/>
      <c r="O144" s="997"/>
      <c r="P144" s="998"/>
    </row>
    <row r="145" spans="1:12">
      <c r="A145" s="680" t="s">
        <v>218</v>
      </c>
      <c r="B145" s="970" t="s">
        <v>219</v>
      </c>
      <c r="C145" s="970"/>
      <c r="D145" s="970"/>
      <c r="E145" s="970"/>
      <c r="F145" s="970"/>
      <c r="G145" s="492"/>
      <c r="H145" s="492"/>
      <c r="I145" s="492"/>
      <c r="J145" s="492"/>
      <c r="K145" s="491"/>
      <c r="L145" s="492">
        <f t="shared" si="10"/>
        <v>0</v>
      </c>
    </row>
    <row r="146" spans="1:12">
      <c r="A146" s="680" t="s">
        <v>220</v>
      </c>
      <c r="B146" s="970" t="s">
        <v>221</v>
      </c>
      <c r="C146" s="970"/>
      <c r="D146" s="970"/>
      <c r="E146" s="970"/>
      <c r="F146" s="970"/>
      <c r="G146" s="492"/>
      <c r="H146" s="492"/>
      <c r="I146" s="492"/>
      <c r="J146" s="492"/>
      <c r="K146" s="491"/>
      <c r="L146" s="492">
        <f t="shared" si="10"/>
        <v>0</v>
      </c>
    </row>
    <row r="147" spans="1:12">
      <c r="A147" s="680">
        <v>3251</v>
      </c>
      <c r="B147" s="970" t="s">
        <v>1483</v>
      </c>
      <c r="C147" s="970"/>
      <c r="D147" s="970"/>
      <c r="E147" s="970"/>
      <c r="F147" s="970"/>
      <c r="G147" s="492"/>
      <c r="H147" s="492"/>
      <c r="I147" s="492"/>
      <c r="J147" s="492"/>
      <c r="K147" s="491"/>
      <c r="L147" s="492">
        <f t="shared" ref="L147" si="19">SUM(H147+J147-I147)</f>
        <v>0</v>
      </c>
    </row>
    <row r="148" spans="1:12">
      <c r="A148" s="680" t="s">
        <v>222</v>
      </c>
      <c r="B148" s="970" t="s">
        <v>223</v>
      </c>
      <c r="C148" s="970"/>
      <c r="D148" s="970"/>
      <c r="E148" s="970"/>
      <c r="F148" s="970"/>
      <c r="G148" s="492"/>
      <c r="H148" s="492"/>
      <c r="I148" s="492"/>
      <c r="J148" s="492"/>
      <c r="K148" s="491"/>
      <c r="L148" s="492">
        <f t="shared" si="10"/>
        <v>0</v>
      </c>
    </row>
    <row r="149" spans="1:12">
      <c r="A149" s="680" t="s">
        <v>224</v>
      </c>
      <c r="B149" s="970" t="s">
        <v>225</v>
      </c>
      <c r="C149" s="970"/>
      <c r="D149" s="970"/>
      <c r="E149" s="970"/>
      <c r="F149" s="970"/>
      <c r="G149" s="492"/>
      <c r="H149" s="492"/>
      <c r="I149" s="492"/>
      <c r="J149" s="492"/>
      <c r="K149" s="492"/>
      <c r="L149" s="491"/>
    </row>
    <row r="150" spans="1:12">
      <c r="A150" s="680" t="s">
        <v>226</v>
      </c>
      <c r="B150" s="970" t="s">
        <v>227</v>
      </c>
      <c r="C150" s="970"/>
      <c r="D150" s="970"/>
      <c r="E150" s="970"/>
      <c r="F150" s="970"/>
      <c r="G150" s="492"/>
      <c r="H150" s="492"/>
      <c r="I150" s="492"/>
      <c r="J150" s="492">
        <v>6343930.1299999999</v>
      </c>
      <c r="K150" s="492"/>
      <c r="L150" s="492">
        <f>SUM(J150-I150)</f>
        <v>6343930.1299999999</v>
      </c>
    </row>
    <row r="151" spans="1:12">
      <c r="A151" s="680">
        <v>3310</v>
      </c>
      <c r="B151" s="970" t="s">
        <v>1070</v>
      </c>
      <c r="C151" s="970"/>
      <c r="D151" s="970"/>
      <c r="E151" s="970"/>
      <c r="F151" s="970"/>
      <c r="G151" s="492"/>
      <c r="H151" s="492"/>
      <c r="I151" s="492"/>
      <c r="J151" s="492"/>
      <c r="K151" s="491"/>
      <c r="L151" s="492">
        <f t="shared" ref="L151:L152" si="20">SUM(H151+J151-I151)</f>
        <v>0</v>
      </c>
    </row>
    <row r="152" spans="1:12">
      <c r="A152" s="680">
        <v>3320</v>
      </c>
      <c r="B152" s="970" t="s">
        <v>1071</v>
      </c>
      <c r="C152" s="970"/>
      <c r="D152" s="970"/>
      <c r="E152" s="970"/>
      <c r="F152" s="970"/>
      <c r="G152" s="492"/>
      <c r="H152" s="492"/>
      <c r="I152" s="492"/>
      <c r="J152" s="492"/>
      <c r="K152" s="491"/>
      <c r="L152" s="492">
        <f t="shared" si="20"/>
        <v>0</v>
      </c>
    </row>
    <row r="153" spans="1:12">
      <c r="A153" s="680">
        <v>4111</v>
      </c>
      <c r="B153" s="970" t="s">
        <v>1607</v>
      </c>
      <c r="C153" s="970"/>
      <c r="D153" s="970"/>
      <c r="E153" s="970"/>
      <c r="F153" s="970"/>
      <c r="G153" s="492"/>
      <c r="H153" s="492"/>
      <c r="I153" s="492"/>
      <c r="J153" s="492"/>
      <c r="K153" s="491"/>
      <c r="L153" s="492">
        <f>SUM(J153-I153)</f>
        <v>0</v>
      </c>
    </row>
    <row r="154" spans="1:12">
      <c r="A154" s="680" t="s">
        <v>228</v>
      </c>
      <c r="B154" s="970" t="s">
        <v>229</v>
      </c>
      <c r="C154" s="970"/>
      <c r="D154" s="970"/>
      <c r="E154" s="970"/>
      <c r="F154" s="970"/>
      <c r="G154" s="492"/>
      <c r="H154" s="492"/>
      <c r="I154" s="492"/>
      <c r="J154" s="492"/>
      <c r="K154" s="491"/>
      <c r="L154" s="492">
        <f>SUM(J154-I154)</f>
        <v>0</v>
      </c>
    </row>
    <row r="155" spans="1:12">
      <c r="A155" s="680" t="s">
        <v>230</v>
      </c>
      <c r="B155" s="970" t="s">
        <v>231</v>
      </c>
      <c r="C155" s="970"/>
      <c r="D155" s="970"/>
      <c r="E155" s="970"/>
      <c r="F155" s="970"/>
      <c r="G155" s="492"/>
      <c r="H155" s="492"/>
      <c r="I155" s="492"/>
      <c r="J155" s="492"/>
      <c r="K155" s="491"/>
      <c r="L155" s="492">
        <f t="shared" ref="L155:L200" si="21">SUM(J155-I155)</f>
        <v>0</v>
      </c>
    </row>
    <row r="156" spans="1:12">
      <c r="A156" s="680" t="s">
        <v>232</v>
      </c>
      <c r="B156" s="970" t="s">
        <v>233</v>
      </c>
      <c r="C156" s="970"/>
      <c r="D156" s="970"/>
      <c r="E156" s="970"/>
      <c r="F156" s="970"/>
      <c r="G156" s="492"/>
      <c r="H156" s="492"/>
      <c r="I156" s="492"/>
      <c r="J156" s="492"/>
      <c r="K156" s="491"/>
      <c r="L156" s="492">
        <f t="shared" si="21"/>
        <v>0</v>
      </c>
    </row>
    <row r="157" spans="1:12">
      <c r="A157" s="680" t="s">
        <v>234</v>
      </c>
      <c r="B157" s="970" t="s">
        <v>235</v>
      </c>
      <c r="C157" s="970"/>
      <c r="D157" s="970"/>
      <c r="E157" s="970"/>
      <c r="F157" s="970"/>
      <c r="G157" s="492"/>
      <c r="H157" s="492"/>
      <c r="I157" s="492"/>
      <c r="J157" s="492"/>
      <c r="K157" s="491"/>
      <c r="L157" s="492">
        <f t="shared" si="21"/>
        <v>0</v>
      </c>
    </row>
    <row r="158" spans="1:12" ht="27.75" customHeight="1">
      <c r="A158" s="680">
        <v>4118</v>
      </c>
      <c r="B158" s="970" t="s">
        <v>1608</v>
      </c>
      <c r="C158" s="970"/>
      <c r="D158" s="970"/>
      <c r="E158" s="970"/>
      <c r="F158" s="970"/>
      <c r="G158" s="492"/>
      <c r="H158" s="492"/>
      <c r="I158" s="492"/>
      <c r="J158" s="492"/>
      <c r="K158" s="491"/>
      <c r="L158" s="492">
        <f t="shared" ref="L158" si="22">SUM(J158-I158)</f>
        <v>0</v>
      </c>
    </row>
    <row r="159" spans="1:12">
      <c r="A159" s="680" t="s">
        <v>236</v>
      </c>
      <c r="B159" s="970" t="s">
        <v>237</v>
      </c>
      <c r="C159" s="970"/>
      <c r="D159" s="970"/>
      <c r="E159" s="970"/>
      <c r="F159" s="970"/>
      <c r="G159" s="492"/>
      <c r="H159" s="492"/>
      <c r="I159" s="492"/>
      <c r="J159" s="492"/>
      <c r="K159" s="491"/>
      <c r="L159" s="492">
        <f t="shared" si="21"/>
        <v>0</v>
      </c>
    </row>
    <row r="160" spans="1:12">
      <c r="A160" s="680" t="s">
        <v>238</v>
      </c>
      <c r="B160" s="970" t="s">
        <v>239</v>
      </c>
      <c r="C160" s="970"/>
      <c r="D160" s="970"/>
      <c r="E160" s="970"/>
      <c r="F160" s="970"/>
      <c r="G160" s="492"/>
      <c r="H160" s="492"/>
      <c r="I160" s="492"/>
      <c r="J160" s="492"/>
      <c r="K160" s="491"/>
      <c r="L160" s="492">
        <f t="shared" si="21"/>
        <v>0</v>
      </c>
    </row>
    <row r="161" spans="1:12">
      <c r="A161" s="680" t="s">
        <v>240</v>
      </c>
      <c r="B161" s="970" t="s">
        <v>241</v>
      </c>
      <c r="C161" s="970"/>
      <c r="D161" s="970"/>
      <c r="E161" s="970"/>
      <c r="F161" s="970"/>
      <c r="G161" s="492"/>
      <c r="H161" s="492"/>
      <c r="I161" s="492"/>
      <c r="J161" s="492"/>
      <c r="K161" s="491"/>
      <c r="L161" s="492">
        <f t="shared" si="21"/>
        <v>0</v>
      </c>
    </row>
    <row r="162" spans="1:12" ht="24.75" customHeight="1">
      <c r="A162" s="680" t="s">
        <v>242</v>
      </c>
      <c r="B162" s="970" t="s">
        <v>243</v>
      </c>
      <c r="C162" s="970"/>
      <c r="D162" s="970"/>
      <c r="E162" s="970"/>
      <c r="F162" s="970"/>
      <c r="G162" s="492"/>
      <c r="H162" s="492"/>
      <c r="I162" s="492"/>
      <c r="J162" s="492"/>
      <c r="K162" s="491"/>
      <c r="L162" s="492">
        <f t="shared" si="21"/>
        <v>0</v>
      </c>
    </row>
    <row r="163" spans="1:12">
      <c r="A163" s="680" t="s">
        <v>244</v>
      </c>
      <c r="B163" s="970" t="s">
        <v>245</v>
      </c>
      <c r="C163" s="970"/>
      <c r="D163" s="970"/>
      <c r="E163" s="970"/>
      <c r="F163" s="970"/>
      <c r="G163" s="492"/>
      <c r="H163" s="492"/>
      <c r="I163" s="492"/>
      <c r="J163" s="492"/>
      <c r="K163" s="491"/>
      <c r="L163" s="492">
        <f t="shared" si="21"/>
        <v>0</v>
      </c>
    </row>
    <row r="164" spans="1:12">
      <c r="A164" s="680" t="s">
        <v>246</v>
      </c>
      <c r="B164" s="970" t="s">
        <v>247</v>
      </c>
      <c r="C164" s="970"/>
      <c r="D164" s="970"/>
      <c r="E164" s="970"/>
      <c r="F164" s="970"/>
      <c r="G164" s="492"/>
      <c r="H164" s="492"/>
      <c r="I164" s="492"/>
      <c r="J164" s="492"/>
      <c r="K164" s="491"/>
      <c r="L164" s="492">
        <f t="shared" si="21"/>
        <v>0</v>
      </c>
    </row>
    <row r="165" spans="1:12">
      <c r="A165" s="680" t="s">
        <v>248</v>
      </c>
      <c r="B165" s="970" t="s">
        <v>249</v>
      </c>
      <c r="C165" s="970"/>
      <c r="D165" s="970"/>
      <c r="E165" s="970"/>
      <c r="F165" s="970"/>
      <c r="G165" s="492"/>
      <c r="H165" s="492"/>
      <c r="I165" s="492"/>
      <c r="J165" s="492"/>
      <c r="K165" s="491"/>
      <c r="L165" s="492">
        <f t="shared" si="21"/>
        <v>0</v>
      </c>
    </row>
    <row r="166" spans="1:12">
      <c r="A166" s="680" t="s">
        <v>250</v>
      </c>
      <c r="B166" s="970" t="s">
        <v>1633</v>
      </c>
      <c r="C166" s="970"/>
      <c r="D166" s="970"/>
      <c r="E166" s="970"/>
      <c r="F166" s="970"/>
      <c r="G166" s="492"/>
      <c r="H166" s="492"/>
      <c r="I166" s="492"/>
      <c r="J166" s="492"/>
      <c r="K166" s="491"/>
      <c r="L166" s="492">
        <f t="shared" si="21"/>
        <v>0</v>
      </c>
    </row>
    <row r="167" spans="1:12" ht="28.5" customHeight="1">
      <c r="A167" s="680">
        <v>4154</v>
      </c>
      <c r="B167" s="970" t="s">
        <v>1635</v>
      </c>
      <c r="C167" s="970"/>
      <c r="D167" s="970"/>
      <c r="E167" s="970"/>
      <c r="F167" s="970"/>
      <c r="G167" s="492"/>
      <c r="H167" s="492"/>
      <c r="I167" s="492"/>
      <c r="J167" s="492"/>
      <c r="K167" s="491"/>
      <c r="L167" s="492">
        <f t="shared" si="21"/>
        <v>0</v>
      </c>
    </row>
    <row r="168" spans="1:12">
      <c r="A168" s="680" t="s">
        <v>252</v>
      </c>
      <c r="B168" s="970" t="s">
        <v>253</v>
      </c>
      <c r="C168" s="970"/>
      <c r="D168" s="970"/>
      <c r="E168" s="970"/>
      <c r="F168" s="970"/>
      <c r="G168" s="492"/>
      <c r="H168" s="492"/>
      <c r="I168" s="492"/>
      <c r="J168" s="492"/>
      <c r="K168" s="491"/>
      <c r="L168" s="492">
        <f t="shared" si="21"/>
        <v>0</v>
      </c>
    </row>
    <row r="169" spans="1:12">
      <c r="A169" s="680" t="s">
        <v>254</v>
      </c>
      <c r="B169" s="970" t="s">
        <v>255</v>
      </c>
      <c r="C169" s="970"/>
      <c r="D169" s="970"/>
      <c r="E169" s="970"/>
      <c r="F169" s="970"/>
      <c r="G169" s="492"/>
      <c r="H169" s="492"/>
      <c r="I169" s="492"/>
      <c r="J169" s="492"/>
      <c r="K169" s="491"/>
      <c r="L169" s="492">
        <f t="shared" si="21"/>
        <v>0</v>
      </c>
    </row>
    <row r="170" spans="1:12">
      <c r="A170" s="680" t="s">
        <v>256</v>
      </c>
      <c r="B170" s="970" t="s">
        <v>257</v>
      </c>
      <c r="C170" s="970"/>
      <c r="D170" s="970"/>
      <c r="E170" s="970"/>
      <c r="F170" s="970"/>
      <c r="G170" s="492"/>
      <c r="H170" s="492"/>
      <c r="I170" s="492"/>
      <c r="J170" s="492"/>
      <c r="K170" s="491"/>
      <c r="L170" s="492">
        <f t="shared" si="21"/>
        <v>0</v>
      </c>
    </row>
    <row r="171" spans="1:12">
      <c r="A171" s="680" t="s">
        <v>258</v>
      </c>
      <c r="B171" s="970" t="s">
        <v>259</v>
      </c>
      <c r="C171" s="970"/>
      <c r="D171" s="970"/>
      <c r="E171" s="970"/>
      <c r="F171" s="970"/>
      <c r="G171" s="492"/>
      <c r="H171" s="492"/>
      <c r="I171" s="492"/>
      <c r="J171" s="492"/>
      <c r="K171" s="491"/>
      <c r="L171" s="492">
        <f t="shared" si="21"/>
        <v>0</v>
      </c>
    </row>
    <row r="172" spans="1:12" ht="34.5" customHeight="1">
      <c r="A172" s="680">
        <v>4166</v>
      </c>
      <c r="B172" s="970" t="s">
        <v>1638</v>
      </c>
      <c r="C172" s="970"/>
      <c r="D172" s="970"/>
      <c r="E172" s="970"/>
      <c r="F172" s="970"/>
      <c r="G172" s="492"/>
      <c r="H172" s="492"/>
      <c r="I172" s="492"/>
      <c r="J172" s="492"/>
      <c r="K172" s="491"/>
      <c r="L172" s="492">
        <f t="shared" ref="L172" si="23">SUM(J172-I172)</f>
        <v>0</v>
      </c>
    </row>
    <row r="173" spans="1:12">
      <c r="A173" s="680" t="s">
        <v>260</v>
      </c>
      <c r="B173" s="970" t="s">
        <v>261</v>
      </c>
      <c r="C173" s="970"/>
      <c r="D173" s="970"/>
      <c r="E173" s="970"/>
      <c r="F173" s="970"/>
      <c r="G173" s="492"/>
      <c r="H173" s="492"/>
      <c r="I173" s="492"/>
      <c r="J173" s="492"/>
      <c r="K173" s="491"/>
      <c r="L173" s="492">
        <f t="shared" si="21"/>
        <v>0</v>
      </c>
    </row>
    <row r="174" spans="1:12">
      <c r="A174" s="680" t="s">
        <v>262</v>
      </c>
      <c r="B174" s="970" t="s">
        <v>263</v>
      </c>
      <c r="C174" s="970"/>
      <c r="D174" s="970"/>
      <c r="E174" s="970"/>
      <c r="F174" s="970"/>
      <c r="G174" s="492"/>
      <c r="H174" s="492"/>
      <c r="I174" s="492"/>
      <c r="J174" s="492"/>
      <c r="K174" s="491"/>
      <c r="L174" s="492">
        <f t="shared" si="21"/>
        <v>0</v>
      </c>
    </row>
    <row r="175" spans="1:12">
      <c r="A175" s="680" t="s">
        <v>264</v>
      </c>
      <c r="B175" s="970" t="s">
        <v>265</v>
      </c>
      <c r="C175" s="970"/>
      <c r="D175" s="970"/>
      <c r="E175" s="970"/>
      <c r="F175" s="970"/>
      <c r="G175" s="492"/>
      <c r="H175" s="492"/>
      <c r="I175" s="492"/>
      <c r="J175" s="492"/>
      <c r="K175" s="491"/>
      <c r="L175" s="492">
        <f t="shared" si="21"/>
        <v>0</v>
      </c>
    </row>
    <row r="176" spans="1:12" ht="27" customHeight="1">
      <c r="A176" s="680">
        <v>4171</v>
      </c>
      <c r="B176" s="970" t="s">
        <v>1612</v>
      </c>
      <c r="C176" s="970"/>
      <c r="D176" s="970"/>
      <c r="E176" s="970"/>
      <c r="F176" s="970"/>
      <c r="G176" s="492"/>
      <c r="H176" s="492"/>
      <c r="I176" s="492"/>
      <c r="J176" s="492"/>
      <c r="K176" s="491"/>
      <c r="L176" s="492">
        <f t="shared" si="21"/>
        <v>0</v>
      </c>
    </row>
    <row r="177" spans="1:12" ht="27.75" customHeight="1">
      <c r="A177" s="680" t="s">
        <v>266</v>
      </c>
      <c r="B177" s="970" t="s">
        <v>1615</v>
      </c>
      <c r="C177" s="970"/>
      <c r="D177" s="970"/>
      <c r="E177" s="970"/>
      <c r="F177" s="970"/>
      <c r="G177" s="492"/>
      <c r="H177" s="492"/>
      <c r="I177" s="492"/>
      <c r="J177" s="492"/>
      <c r="K177" s="491"/>
      <c r="L177" s="492">
        <f t="shared" ref="L177" si="24">SUM(J177-I177)</f>
        <v>0</v>
      </c>
    </row>
    <row r="178" spans="1:12" ht="26.25" customHeight="1">
      <c r="A178" s="680" t="s">
        <v>267</v>
      </c>
      <c r="B178" s="970" t="s">
        <v>1617</v>
      </c>
      <c r="C178" s="970"/>
      <c r="D178" s="970"/>
      <c r="E178" s="970"/>
      <c r="F178" s="970"/>
      <c r="G178" s="492"/>
      <c r="H178" s="492"/>
      <c r="I178" s="492"/>
      <c r="J178" s="492"/>
      <c r="K178" s="491"/>
      <c r="L178" s="492">
        <f t="shared" si="21"/>
        <v>0</v>
      </c>
    </row>
    <row r="179" spans="1:12" ht="38.25" customHeight="1">
      <c r="A179" s="680" t="s">
        <v>268</v>
      </c>
      <c r="B179" s="970" t="s">
        <v>1619</v>
      </c>
      <c r="C179" s="970"/>
      <c r="D179" s="970"/>
      <c r="E179" s="970"/>
      <c r="F179" s="970"/>
      <c r="G179" s="492"/>
      <c r="H179" s="492"/>
      <c r="I179" s="492"/>
      <c r="J179" s="492"/>
      <c r="K179" s="491"/>
      <c r="L179" s="492">
        <f t="shared" ref="L179" si="25">SUM(J179-I179)</f>
        <v>0</v>
      </c>
    </row>
    <row r="180" spans="1:12" ht="38.25" customHeight="1">
      <c r="A180" s="680">
        <v>4178</v>
      </c>
      <c r="B180" s="970" t="s">
        <v>1624</v>
      </c>
      <c r="C180" s="970"/>
      <c r="D180" s="970"/>
      <c r="E180" s="970"/>
      <c r="F180" s="970"/>
      <c r="G180" s="492"/>
      <c r="H180" s="492"/>
      <c r="I180" s="492"/>
      <c r="J180" s="492"/>
      <c r="K180" s="491"/>
      <c r="L180" s="492">
        <f t="shared" si="21"/>
        <v>0</v>
      </c>
    </row>
    <row r="181" spans="1:12">
      <c r="A181" s="680" t="s">
        <v>269</v>
      </c>
      <c r="B181" s="970" t="s">
        <v>270</v>
      </c>
      <c r="C181" s="970"/>
      <c r="D181" s="970"/>
      <c r="E181" s="970"/>
      <c r="F181" s="970"/>
      <c r="G181" s="492"/>
      <c r="H181" s="492"/>
      <c r="I181" s="492"/>
      <c r="J181" s="492"/>
      <c r="K181" s="491"/>
      <c r="L181" s="492">
        <f t="shared" si="21"/>
        <v>0</v>
      </c>
    </row>
    <row r="182" spans="1:12">
      <c r="A182" s="680" t="s">
        <v>271</v>
      </c>
      <c r="B182" s="970" t="s">
        <v>203</v>
      </c>
      <c r="C182" s="970"/>
      <c r="D182" s="970"/>
      <c r="E182" s="970"/>
      <c r="F182" s="970"/>
      <c r="G182" s="492"/>
      <c r="H182" s="492"/>
      <c r="I182" s="492"/>
      <c r="J182" s="492"/>
      <c r="K182" s="491"/>
      <c r="L182" s="492">
        <f t="shared" si="21"/>
        <v>0</v>
      </c>
    </row>
    <row r="183" spans="1:12">
      <c r="A183" s="680" t="s">
        <v>272</v>
      </c>
      <c r="B183" s="970" t="s">
        <v>273</v>
      </c>
      <c r="C183" s="970"/>
      <c r="D183" s="970"/>
      <c r="E183" s="970"/>
      <c r="F183" s="970"/>
      <c r="G183" s="492"/>
      <c r="H183" s="492"/>
      <c r="I183" s="492"/>
      <c r="J183" s="492"/>
      <c r="K183" s="491"/>
      <c r="L183" s="492">
        <f t="shared" si="21"/>
        <v>0</v>
      </c>
    </row>
    <row r="184" spans="1:12">
      <c r="A184" s="680">
        <v>4214</v>
      </c>
      <c r="B184" s="970" t="s">
        <v>251</v>
      </c>
      <c r="C184" s="970"/>
      <c r="D184" s="970"/>
      <c r="E184" s="970"/>
      <c r="F184" s="970"/>
      <c r="G184" s="492"/>
      <c r="H184" s="492"/>
      <c r="I184" s="492"/>
      <c r="J184" s="492"/>
      <c r="K184" s="491"/>
      <c r="L184" s="492">
        <f t="shared" si="21"/>
        <v>0</v>
      </c>
    </row>
    <row r="185" spans="1:12">
      <c r="A185" s="680">
        <v>4215</v>
      </c>
      <c r="B185" s="970" t="s">
        <v>1627</v>
      </c>
      <c r="C185" s="970"/>
      <c r="D185" s="970"/>
      <c r="E185" s="970"/>
      <c r="F185" s="970"/>
      <c r="G185" s="492"/>
      <c r="H185" s="492"/>
      <c r="I185" s="492"/>
      <c r="J185" s="492"/>
      <c r="K185" s="491"/>
      <c r="L185" s="492">
        <f t="shared" ref="L185" si="26">SUM(J185-I185)</f>
        <v>0</v>
      </c>
    </row>
    <row r="186" spans="1:12">
      <c r="A186" s="680" t="s">
        <v>274</v>
      </c>
      <c r="B186" s="970" t="s">
        <v>1641</v>
      </c>
      <c r="C186" s="970"/>
      <c r="D186" s="970"/>
      <c r="E186" s="970"/>
      <c r="F186" s="970"/>
      <c r="G186" s="492"/>
      <c r="H186" s="492"/>
      <c r="I186" s="492"/>
      <c r="J186" s="492"/>
      <c r="K186" s="491"/>
      <c r="L186" s="492">
        <f t="shared" si="21"/>
        <v>0</v>
      </c>
    </row>
    <row r="187" spans="1:12">
      <c r="A187" s="680" t="s">
        <v>275</v>
      </c>
      <c r="B187" s="970" t="s">
        <v>276</v>
      </c>
      <c r="C187" s="970"/>
      <c r="D187" s="970"/>
      <c r="E187" s="970"/>
      <c r="F187" s="970"/>
      <c r="G187" s="492"/>
      <c r="H187" s="492"/>
      <c r="I187" s="492"/>
      <c r="J187" s="492"/>
      <c r="K187" s="491"/>
      <c r="L187" s="492">
        <f t="shared" si="21"/>
        <v>0</v>
      </c>
    </row>
    <row r="188" spans="1:12">
      <c r="A188" s="680">
        <v>4225</v>
      </c>
      <c r="B188" s="970" t="s">
        <v>1532</v>
      </c>
      <c r="C188" s="970"/>
      <c r="D188" s="970"/>
      <c r="E188" s="970"/>
      <c r="F188" s="970"/>
      <c r="G188" s="492"/>
      <c r="H188" s="492"/>
      <c r="I188" s="492"/>
      <c r="J188" s="492"/>
      <c r="K188" s="491"/>
      <c r="L188" s="492">
        <f t="shared" ref="L188" si="27">SUM(J188-I188)</f>
        <v>0</v>
      </c>
    </row>
    <row r="189" spans="1:12" ht="26.25" customHeight="1">
      <c r="A189" s="680" t="s">
        <v>277</v>
      </c>
      <c r="B189" s="970" t="s">
        <v>1630</v>
      </c>
      <c r="C189" s="970"/>
      <c r="D189" s="970"/>
      <c r="E189" s="970"/>
      <c r="F189" s="970"/>
      <c r="G189" s="492"/>
      <c r="H189" s="492"/>
      <c r="I189" s="492"/>
      <c r="J189" s="492"/>
      <c r="K189" s="491"/>
      <c r="L189" s="492">
        <f t="shared" si="21"/>
        <v>0</v>
      </c>
    </row>
    <row r="190" spans="1:12">
      <c r="A190" s="680" t="s">
        <v>278</v>
      </c>
      <c r="B190" s="970" t="s">
        <v>279</v>
      </c>
      <c r="C190" s="970"/>
      <c r="D190" s="970"/>
      <c r="E190" s="970"/>
      <c r="F190" s="970"/>
      <c r="G190" s="492"/>
      <c r="H190" s="492"/>
      <c r="I190" s="492"/>
      <c r="J190" s="492"/>
      <c r="K190" s="491"/>
      <c r="L190" s="492">
        <f t="shared" si="21"/>
        <v>0</v>
      </c>
    </row>
    <row r="191" spans="1:12">
      <c r="A191" s="680">
        <v>4321</v>
      </c>
      <c r="B191" s="975" t="s">
        <v>1467</v>
      </c>
      <c r="C191" s="976"/>
      <c r="D191" s="976"/>
      <c r="E191" s="976"/>
      <c r="F191" s="977"/>
      <c r="G191" s="492"/>
      <c r="H191" s="492"/>
      <c r="I191" s="492"/>
      <c r="J191" s="492"/>
      <c r="K191" s="491"/>
      <c r="L191" s="492">
        <f t="shared" ref="L191:L196" si="28">SUM(J191-I191)</f>
        <v>0</v>
      </c>
    </row>
    <row r="192" spans="1:12" ht="12.75" customHeight="1">
      <c r="A192" s="680">
        <v>4322</v>
      </c>
      <c r="B192" s="972" t="s">
        <v>1468</v>
      </c>
      <c r="C192" s="973"/>
      <c r="D192" s="973"/>
      <c r="E192" s="973"/>
      <c r="F192" s="974"/>
      <c r="G192" s="492"/>
      <c r="H192" s="492"/>
      <c r="I192" s="492"/>
      <c r="J192" s="492"/>
      <c r="K192" s="491"/>
      <c r="L192" s="492">
        <f t="shared" si="28"/>
        <v>0</v>
      </c>
    </row>
    <row r="193" spans="1:12" ht="28.5" customHeight="1">
      <c r="A193" s="680">
        <v>4323</v>
      </c>
      <c r="B193" s="972" t="s">
        <v>1469</v>
      </c>
      <c r="C193" s="973"/>
      <c r="D193" s="973"/>
      <c r="E193" s="973"/>
      <c r="F193" s="974"/>
      <c r="G193" s="492"/>
      <c r="H193" s="492"/>
      <c r="I193" s="492"/>
      <c r="J193" s="492"/>
      <c r="K193" s="491"/>
      <c r="L193" s="492">
        <f t="shared" si="28"/>
        <v>0</v>
      </c>
    </row>
    <row r="194" spans="1:12" ht="27" customHeight="1">
      <c r="A194" s="680">
        <v>4324</v>
      </c>
      <c r="B194" s="972" t="s">
        <v>1470</v>
      </c>
      <c r="C194" s="973"/>
      <c r="D194" s="973"/>
      <c r="E194" s="973"/>
      <c r="F194" s="974"/>
      <c r="G194" s="492"/>
      <c r="H194" s="492"/>
      <c r="I194" s="492"/>
      <c r="J194" s="492"/>
      <c r="K194" s="491"/>
      <c r="L194" s="492">
        <f t="shared" si="28"/>
        <v>0</v>
      </c>
    </row>
    <row r="195" spans="1:12" ht="26.25" customHeight="1">
      <c r="A195" s="680">
        <v>4325</v>
      </c>
      <c r="B195" s="972" t="s">
        <v>1471</v>
      </c>
      <c r="C195" s="973"/>
      <c r="D195" s="973"/>
      <c r="E195" s="973"/>
      <c r="F195" s="974"/>
      <c r="G195" s="492"/>
      <c r="H195" s="492"/>
      <c r="I195" s="492"/>
      <c r="J195" s="492"/>
      <c r="K195" s="491"/>
      <c r="L195" s="492">
        <f t="shared" si="28"/>
        <v>0</v>
      </c>
    </row>
    <row r="196" spans="1:12" ht="27" customHeight="1">
      <c r="A196" s="680">
        <v>4331</v>
      </c>
      <c r="B196" s="972" t="s">
        <v>1465</v>
      </c>
      <c r="C196" s="973"/>
      <c r="D196" s="973"/>
      <c r="E196" s="973"/>
      <c r="F196" s="974"/>
      <c r="G196" s="492"/>
      <c r="H196" s="492"/>
      <c r="I196" s="492"/>
      <c r="J196" s="492"/>
      <c r="K196" s="491"/>
      <c r="L196" s="492">
        <f t="shared" si="28"/>
        <v>0</v>
      </c>
    </row>
    <row r="197" spans="1:12">
      <c r="A197" s="680" t="s">
        <v>280</v>
      </c>
      <c r="B197" s="970" t="s">
        <v>281</v>
      </c>
      <c r="C197" s="970"/>
      <c r="D197" s="970"/>
      <c r="E197" s="970"/>
      <c r="F197" s="970"/>
      <c r="G197" s="492"/>
      <c r="H197" s="492"/>
      <c r="I197" s="492"/>
      <c r="J197" s="492"/>
      <c r="K197" s="491"/>
      <c r="L197" s="492">
        <f t="shared" si="21"/>
        <v>0</v>
      </c>
    </row>
    <row r="198" spans="1:12" ht="12.75" customHeight="1">
      <c r="A198" s="680" t="s">
        <v>282</v>
      </c>
      <c r="B198" s="972" t="s">
        <v>283</v>
      </c>
      <c r="C198" s="973"/>
      <c r="D198" s="973"/>
      <c r="E198" s="973"/>
      <c r="F198" s="974"/>
      <c r="G198" s="492"/>
      <c r="H198" s="492"/>
      <c r="I198" s="492"/>
      <c r="J198" s="492"/>
      <c r="K198" s="491"/>
      <c r="L198" s="492">
        <f t="shared" si="21"/>
        <v>0</v>
      </c>
    </row>
    <row r="199" spans="1:12">
      <c r="A199" s="680" t="s">
        <v>284</v>
      </c>
      <c r="B199" s="970" t="s">
        <v>1644</v>
      </c>
      <c r="C199" s="970"/>
      <c r="D199" s="970"/>
      <c r="E199" s="970"/>
      <c r="F199" s="970"/>
      <c r="G199" s="492"/>
      <c r="H199" s="492"/>
      <c r="I199" s="492"/>
      <c r="J199" s="492"/>
      <c r="K199" s="491"/>
      <c r="L199" s="492">
        <f t="shared" si="21"/>
        <v>0</v>
      </c>
    </row>
    <row r="200" spans="1:12">
      <c r="A200" s="680" t="s">
        <v>285</v>
      </c>
      <c r="B200" s="970" t="s">
        <v>286</v>
      </c>
      <c r="C200" s="970"/>
      <c r="D200" s="970"/>
      <c r="E200" s="970"/>
      <c r="F200" s="970"/>
      <c r="G200" s="492"/>
      <c r="H200" s="492"/>
      <c r="I200" s="492"/>
      <c r="J200" s="492"/>
      <c r="K200" s="491"/>
      <c r="L200" s="492">
        <f t="shared" si="21"/>
        <v>0</v>
      </c>
    </row>
    <row r="201" spans="1:12">
      <c r="A201" s="680" t="s">
        <v>287</v>
      </c>
      <c r="B201" s="970" t="s">
        <v>288</v>
      </c>
      <c r="C201" s="970"/>
      <c r="D201" s="970"/>
      <c r="E201" s="970"/>
      <c r="F201" s="970"/>
      <c r="G201" s="492"/>
      <c r="H201" s="492"/>
      <c r="I201" s="492">
        <v>756021.75</v>
      </c>
      <c r="J201" s="492">
        <v>0</v>
      </c>
      <c r="K201" s="492">
        <f>SUM(I201-J201)</f>
        <v>756021.75</v>
      </c>
      <c r="L201" s="491"/>
    </row>
    <row r="202" spans="1:12">
      <c r="A202" s="680" t="s">
        <v>289</v>
      </c>
      <c r="B202" s="970" t="s">
        <v>290</v>
      </c>
      <c r="C202" s="970"/>
      <c r="D202" s="970"/>
      <c r="E202" s="970"/>
      <c r="F202" s="970"/>
      <c r="G202" s="492"/>
      <c r="H202" s="492"/>
      <c r="I202" s="492"/>
      <c r="J202" s="492"/>
      <c r="K202" s="492">
        <f t="shared" ref="K202:K269" si="29">SUM(I202-J202)</f>
        <v>0</v>
      </c>
      <c r="L202" s="491"/>
    </row>
    <row r="203" spans="1:12">
      <c r="A203" s="680" t="s">
        <v>291</v>
      </c>
      <c r="B203" s="970" t="s">
        <v>292</v>
      </c>
      <c r="C203" s="970"/>
      <c r="D203" s="970"/>
      <c r="E203" s="970"/>
      <c r="F203" s="970"/>
      <c r="G203" s="492"/>
      <c r="H203" s="492"/>
      <c r="I203" s="492">
        <v>749590.59</v>
      </c>
      <c r="J203" s="492">
        <v>0.08</v>
      </c>
      <c r="K203" s="492">
        <f t="shared" si="29"/>
        <v>749590.51</v>
      </c>
      <c r="L203" s="491"/>
    </row>
    <row r="204" spans="1:12">
      <c r="A204" s="680" t="s">
        <v>293</v>
      </c>
      <c r="B204" s="970" t="s">
        <v>294</v>
      </c>
      <c r="C204" s="970"/>
      <c r="D204" s="970"/>
      <c r="E204" s="970"/>
      <c r="F204" s="970"/>
      <c r="G204" s="492"/>
      <c r="H204" s="492"/>
      <c r="I204" s="492">
        <v>92419.57</v>
      </c>
      <c r="J204" s="492">
        <v>0</v>
      </c>
      <c r="K204" s="492">
        <f t="shared" si="29"/>
        <v>92419.57</v>
      </c>
      <c r="L204" s="491"/>
    </row>
    <row r="205" spans="1:12">
      <c r="A205" s="680" t="s">
        <v>295</v>
      </c>
      <c r="B205" s="970" t="s">
        <v>296</v>
      </c>
      <c r="C205" s="970"/>
      <c r="D205" s="970"/>
      <c r="E205" s="970"/>
      <c r="F205" s="970"/>
      <c r="G205" s="492"/>
      <c r="H205" s="492"/>
      <c r="I205" s="492">
        <v>142854</v>
      </c>
      <c r="J205" s="492">
        <v>0</v>
      </c>
      <c r="K205" s="492">
        <f t="shared" si="29"/>
        <v>142854</v>
      </c>
      <c r="L205" s="491"/>
    </row>
    <row r="206" spans="1:12">
      <c r="A206" s="680" t="s">
        <v>297</v>
      </c>
      <c r="B206" s="970" t="s">
        <v>298</v>
      </c>
      <c r="C206" s="970"/>
      <c r="D206" s="970"/>
      <c r="E206" s="970"/>
      <c r="F206" s="970"/>
      <c r="G206" s="492"/>
      <c r="H206" s="492"/>
      <c r="I206" s="492">
        <v>0</v>
      </c>
      <c r="J206" s="492">
        <v>0</v>
      </c>
      <c r="K206" s="492">
        <f t="shared" si="29"/>
        <v>0</v>
      </c>
      <c r="L206" s="491"/>
    </row>
    <row r="207" spans="1:12" ht="26.25" customHeight="1">
      <c r="A207" s="680" t="s">
        <v>299</v>
      </c>
      <c r="B207" s="970" t="s">
        <v>300</v>
      </c>
      <c r="C207" s="970"/>
      <c r="D207" s="970"/>
      <c r="E207" s="970"/>
      <c r="F207" s="970"/>
      <c r="G207" s="492"/>
      <c r="H207" s="492"/>
      <c r="I207" s="492">
        <v>150726.38</v>
      </c>
      <c r="J207" s="492">
        <v>0</v>
      </c>
      <c r="K207" s="492">
        <f t="shared" si="29"/>
        <v>150726.38</v>
      </c>
      <c r="L207" s="491"/>
    </row>
    <row r="208" spans="1:12">
      <c r="A208" s="680" t="s">
        <v>301</v>
      </c>
      <c r="B208" s="970" t="s">
        <v>302</v>
      </c>
      <c r="C208" s="970"/>
      <c r="D208" s="970"/>
      <c r="E208" s="970"/>
      <c r="F208" s="970"/>
      <c r="G208" s="492"/>
      <c r="H208" s="492"/>
      <c r="I208" s="492">
        <v>23384.720000000001</v>
      </c>
      <c r="J208" s="492">
        <v>0</v>
      </c>
      <c r="K208" s="492">
        <f t="shared" si="29"/>
        <v>23384.720000000001</v>
      </c>
      <c r="L208" s="491"/>
    </row>
    <row r="209" spans="1:12">
      <c r="A209" s="680" t="s">
        <v>303</v>
      </c>
      <c r="B209" s="970" t="s">
        <v>304</v>
      </c>
      <c r="C209" s="970"/>
      <c r="D209" s="970"/>
      <c r="E209" s="970"/>
      <c r="F209" s="970"/>
      <c r="G209" s="492"/>
      <c r="H209" s="492"/>
      <c r="I209" s="492"/>
      <c r="J209" s="492"/>
      <c r="K209" s="492">
        <f t="shared" si="29"/>
        <v>0</v>
      </c>
      <c r="L209" s="491"/>
    </row>
    <row r="210" spans="1:12">
      <c r="A210" s="680" t="s">
        <v>305</v>
      </c>
      <c r="B210" s="970" t="s">
        <v>306</v>
      </c>
      <c r="C210" s="970"/>
      <c r="D210" s="970"/>
      <c r="E210" s="970"/>
      <c r="F210" s="970"/>
      <c r="G210" s="492"/>
      <c r="H210" s="492"/>
      <c r="I210" s="492">
        <v>0</v>
      </c>
      <c r="J210" s="492">
        <v>0</v>
      </c>
      <c r="K210" s="492">
        <f t="shared" si="29"/>
        <v>0</v>
      </c>
      <c r="L210" s="491"/>
    </row>
    <row r="211" spans="1:12">
      <c r="A211" s="680" t="s">
        <v>307</v>
      </c>
      <c r="B211" s="970" t="s">
        <v>308</v>
      </c>
      <c r="C211" s="970"/>
      <c r="D211" s="970"/>
      <c r="E211" s="970"/>
      <c r="F211" s="970"/>
      <c r="G211" s="492"/>
      <c r="H211" s="492"/>
      <c r="I211" s="492"/>
      <c r="J211" s="492"/>
      <c r="K211" s="492">
        <f t="shared" si="29"/>
        <v>0</v>
      </c>
      <c r="L211" s="491"/>
    </row>
    <row r="212" spans="1:12">
      <c r="A212" s="680" t="s">
        <v>309</v>
      </c>
      <c r="B212" s="970" t="s">
        <v>310</v>
      </c>
      <c r="C212" s="970"/>
      <c r="D212" s="970"/>
      <c r="E212" s="970"/>
      <c r="F212" s="970"/>
      <c r="G212" s="492"/>
      <c r="H212" s="492"/>
      <c r="I212" s="492"/>
      <c r="J212" s="492"/>
      <c r="K212" s="492">
        <f t="shared" si="29"/>
        <v>0</v>
      </c>
      <c r="L212" s="491"/>
    </row>
    <row r="213" spans="1:12">
      <c r="A213" s="680" t="s">
        <v>311</v>
      </c>
      <c r="B213" s="970" t="s">
        <v>312</v>
      </c>
      <c r="C213" s="970"/>
      <c r="D213" s="970"/>
      <c r="E213" s="970"/>
      <c r="F213" s="970"/>
      <c r="G213" s="492"/>
      <c r="H213" s="492"/>
      <c r="I213" s="492"/>
      <c r="J213" s="492"/>
      <c r="K213" s="492">
        <f t="shared" si="29"/>
        <v>0</v>
      </c>
      <c r="L213" s="491"/>
    </row>
    <row r="214" spans="1:12">
      <c r="A214" s="680" t="s">
        <v>313</v>
      </c>
      <c r="B214" s="970" t="s">
        <v>314</v>
      </c>
      <c r="C214" s="970"/>
      <c r="D214" s="970"/>
      <c r="E214" s="970"/>
      <c r="F214" s="970"/>
      <c r="G214" s="492"/>
      <c r="H214" s="492"/>
      <c r="I214" s="492"/>
      <c r="J214" s="492"/>
      <c r="K214" s="492">
        <f t="shared" si="29"/>
        <v>0</v>
      </c>
      <c r="L214" s="491"/>
    </row>
    <row r="215" spans="1:12">
      <c r="A215" s="680" t="s">
        <v>315</v>
      </c>
      <c r="B215" s="970" t="s">
        <v>316</v>
      </c>
      <c r="C215" s="970"/>
      <c r="D215" s="970"/>
      <c r="E215" s="970"/>
      <c r="F215" s="970"/>
      <c r="G215" s="492"/>
      <c r="H215" s="492"/>
      <c r="I215" s="492">
        <v>17178</v>
      </c>
      <c r="J215" s="492">
        <v>8589</v>
      </c>
      <c r="K215" s="492">
        <f t="shared" si="29"/>
        <v>8589</v>
      </c>
      <c r="L215" s="491"/>
    </row>
    <row r="216" spans="1:12">
      <c r="A216" s="680" t="s">
        <v>317</v>
      </c>
      <c r="B216" s="970" t="s">
        <v>318</v>
      </c>
      <c r="C216" s="970"/>
      <c r="D216" s="970"/>
      <c r="E216" s="970"/>
      <c r="F216" s="970"/>
      <c r="G216" s="492"/>
      <c r="H216" s="492"/>
      <c r="I216" s="492">
        <v>6236.01</v>
      </c>
      <c r="J216" s="492">
        <v>1559.01</v>
      </c>
      <c r="K216" s="492">
        <f t="shared" si="29"/>
        <v>4677</v>
      </c>
      <c r="L216" s="491"/>
    </row>
    <row r="217" spans="1:12">
      <c r="A217" s="680" t="s">
        <v>319</v>
      </c>
      <c r="B217" s="970" t="s">
        <v>320</v>
      </c>
      <c r="C217" s="970"/>
      <c r="D217" s="970"/>
      <c r="E217" s="970"/>
      <c r="F217" s="970"/>
      <c r="G217" s="492"/>
      <c r="H217" s="492"/>
      <c r="I217" s="492">
        <v>166746.16</v>
      </c>
      <c r="J217" s="492">
        <v>0</v>
      </c>
      <c r="K217" s="492">
        <f t="shared" si="29"/>
        <v>166746.16</v>
      </c>
      <c r="L217" s="491"/>
    </row>
    <row r="218" spans="1:12">
      <c r="A218" s="680" t="s">
        <v>321</v>
      </c>
      <c r="B218" s="970" t="s">
        <v>322</v>
      </c>
      <c r="C218" s="970"/>
      <c r="D218" s="970"/>
      <c r="E218" s="970"/>
      <c r="F218" s="970"/>
      <c r="G218" s="492"/>
      <c r="H218" s="492"/>
      <c r="I218" s="492">
        <v>2039495.3</v>
      </c>
      <c r="J218" s="492">
        <v>527800</v>
      </c>
      <c r="K218" s="492">
        <f t="shared" si="29"/>
        <v>1511695.3</v>
      </c>
      <c r="L218" s="491"/>
    </row>
    <row r="219" spans="1:12">
      <c r="A219" s="680" t="s">
        <v>323</v>
      </c>
      <c r="B219" s="970" t="s">
        <v>324</v>
      </c>
      <c r="C219" s="970"/>
      <c r="D219" s="970"/>
      <c r="E219" s="970"/>
      <c r="F219" s="970"/>
      <c r="G219" s="492"/>
      <c r="H219" s="492"/>
      <c r="I219" s="492"/>
      <c r="J219" s="492"/>
      <c r="K219" s="492">
        <f t="shared" si="29"/>
        <v>0</v>
      </c>
      <c r="L219" s="491"/>
    </row>
    <row r="220" spans="1:12">
      <c r="A220" s="680" t="s">
        <v>325</v>
      </c>
      <c r="B220" s="970" t="s">
        <v>326</v>
      </c>
      <c r="C220" s="970"/>
      <c r="D220" s="970"/>
      <c r="E220" s="970"/>
      <c r="F220" s="970"/>
      <c r="G220" s="492"/>
      <c r="H220" s="492"/>
      <c r="I220" s="492"/>
      <c r="J220" s="492"/>
      <c r="K220" s="492">
        <f t="shared" si="29"/>
        <v>0</v>
      </c>
      <c r="L220" s="491"/>
    </row>
    <row r="221" spans="1:12">
      <c r="A221" s="680" t="s">
        <v>327</v>
      </c>
      <c r="B221" s="970" t="s">
        <v>328</v>
      </c>
      <c r="C221" s="970"/>
      <c r="D221" s="970"/>
      <c r="E221" s="970"/>
      <c r="F221" s="970"/>
      <c r="G221" s="492"/>
      <c r="H221" s="492"/>
      <c r="I221" s="492">
        <v>59900.800000000003</v>
      </c>
      <c r="J221" s="492">
        <v>0</v>
      </c>
      <c r="K221" s="492">
        <f t="shared" si="29"/>
        <v>59900.800000000003</v>
      </c>
      <c r="L221" s="491"/>
    </row>
    <row r="222" spans="1:12">
      <c r="A222" s="680" t="s">
        <v>329</v>
      </c>
      <c r="B222" s="970" t="s">
        <v>330</v>
      </c>
      <c r="C222" s="970"/>
      <c r="D222" s="970"/>
      <c r="E222" s="970"/>
      <c r="F222" s="970"/>
      <c r="G222" s="492"/>
      <c r="H222" s="492"/>
      <c r="I222" s="492"/>
      <c r="J222" s="492"/>
      <c r="K222" s="492">
        <f t="shared" si="29"/>
        <v>0</v>
      </c>
      <c r="L222" s="491"/>
    </row>
    <row r="223" spans="1:12">
      <c r="A223" s="680" t="s">
        <v>331</v>
      </c>
      <c r="B223" s="970" t="s">
        <v>332</v>
      </c>
      <c r="C223" s="970"/>
      <c r="D223" s="970"/>
      <c r="E223" s="970"/>
      <c r="F223" s="970"/>
      <c r="G223" s="492"/>
      <c r="H223" s="492"/>
      <c r="I223" s="492">
        <v>39018.04</v>
      </c>
      <c r="J223" s="492">
        <v>0</v>
      </c>
      <c r="K223" s="492">
        <f t="shared" si="29"/>
        <v>39018.04</v>
      </c>
      <c r="L223" s="491"/>
    </row>
    <row r="224" spans="1:12">
      <c r="A224" s="680" t="s">
        <v>333</v>
      </c>
      <c r="B224" s="970" t="s">
        <v>334</v>
      </c>
      <c r="C224" s="970"/>
      <c r="D224" s="970"/>
      <c r="E224" s="970"/>
      <c r="F224" s="970"/>
      <c r="G224" s="492"/>
      <c r="H224" s="492"/>
      <c r="I224" s="492">
        <v>27115</v>
      </c>
      <c r="J224" s="492"/>
      <c r="K224" s="492">
        <f t="shared" si="29"/>
        <v>27115</v>
      </c>
      <c r="L224" s="491"/>
    </row>
    <row r="225" spans="1:12">
      <c r="A225" s="680" t="s">
        <v>335</v>
      </c>
      <c r="B225" s="970" t="s">
        <v>336</v>
      </c>
      <c r="C225" s="970"/>
      <c r="D225" s="970"/>
      <c r="E225" s="970"/>
      <c r="F225" s="970"/>
      <c r="G225" s="492"/>
      <c r="H225" s="492"/>
      <c r="I225" s="492"/>
      <c r="J225" s="492"/>
      <c r="K225" s="492">
        <f t="shared" si="29"/>
        <v>0</v>
      </c>
      <c r="L225" s="491"/>
    </row>
    <row r="226" spans="1:12">
      <c r="A226" s="680">
        <v>5212</v>
      </c>
      <c r="B226" s="970" t="s">
        <v>1033</v>
      </c>
      <c r="C226" s="970"/>
      <c r="D226" s="970"/>
      <c r="E226" s="970"/>
      <c r="F226" s="970"/>
      <c r="G226" s="492"/>
      <c r="H226" s="492"/>
      <c r="I226" s="492"/>
      <c r="J226" s="492"/>
      <c r="K226" s="492">
        <f t="shared" ref="K226" si="30">SUM(I226-J226)</f>
        <v>0</v>
      </c>
      <c r="L226" s="491"/>
    </row>
    <row r="227" spans="1:12">
      <c r="A227" s="680" t="s">
        <v>337</v>
      </c>
      <c r="B227" s="970" t="s">
        <v>338</v>
      </c>
      <c r="C227" s="970"/>
      <c r="D227" s="970"/>
      <c r="E227" s="970"/>
      <c r="F227" s="970"/>
      <c r="G227" s="492"/>
      <c r="H227" s="492"/>
      <c r="I227" s="492"/>
      <c r="J227" s="492"/>
      <c r="K227" s="492">
        <f t="shared" si="29"/>
        <v>0</v>
      </c>
      <c r="L227" s="491"/>
    </row>
    <row r="228" spans="1:12">
      <c r="A228" s="680" t="s">
        <v>339</v>
      </c>
      <c r="B228" s="970" t="s">
        <v>340</v>
      </c>
      <c r="C228" s="970"/>
      <c r="D228" s="970"/>
      <c r="E228" s="970"/>
      <c r="F228" s="970"/>
      <c r="G228" s="492"/>
      <c r="H228" s="492"/>
      <c r="I228" s="492"/>
      <c r="J228" s="492"/>
      <c r="K228" s="492">
        <f t="shared" si="29"/>
        <v>0</v>
      </c>
      <c r="L228" s="491"/>
    </row>
    <row r="229" spans="1:12">
      <c r="A229" s="680" t="s">
        <v>341</v>
      </c>
      <c r="B229" s="970" t="s">
        <v>342</v>
      </c>
      <c r="C229" s="970"/>
      <c r="D229" s="970"/>
      <c r="E229" s="970"/>
      <c r="F229" s="970"/>
      <c r="G229" s="492"/>
      <c r="H229" s="492"/>
      <c r="I229" s="492"/>
      <c r="J229" s="492"/>
      <c r="K229" s="492">
        <f t="shared" si="29"/>
        <v>0</v>
      </c>
      <c r="L229" s="491"/>
    </row>
    <row r="230" spans="1:12">
      <c r="A230" s="680" t="s">
        <v>343</v>
      </c>
      <c r="B230" s="970" t="s">
        <v>344</v>
      </c>
      <c r="C230" s="970"/>
      <c r="D230" s="970"/>
      <c r="E230" s="970"/>
      <c r="F230" s="970"/>
      <c r="G230" s="492"/>
      <c r="H230" s="492"/>
      <c r="I230" s="492"/>
      <c r="J230" s="492"/>
      <c r="K230" s="492">
        <f t="shared" si="29"/>
        <v>0</v>
      </c>
      <c r="L230" s="491"/>
    </row>
    <row r="231" spans="1:12">
      <c r="A231" s="680" t="s">
        <v>345</v>
      </c>
      <c r="B231" s="970" t="s">
        <v>346</v>
      </c>
      <c r="C231" s="970"/>
      <c r="D231" s="970"/>
      <c r="E231" s="970"/>
      <c r="F231" s="970"/>
      <c r="G231" s="492"/>
      <c r="H231" s="492"/>
      <c r="I231" s="492"/>
      <c r="J231" s="492"/>
      <c r="K231" s="492">
        <f t="shared" si="29"/>
        <v>0</v>
      </c>
      <c r="L231" s="491"/>
    </row>
    <row r="232" spans="1:12">
      <c r="A232" s="680" t="s">
        <v>347</v>
      </c>
      <c r="B232" s="970" t="s">
        <v>348</v>
      </c>
      <c r="C232" s="970"/>
      <c r="D232" s="970"/>
      <c r="E232" s="970"/>
      <c r="F232" s="970"/>
      <c r="G232" s="492"/>
      <c r="H232" s="492"/>
      <c r="I232" s="492"/>
      <c r="J232" s="492"/>
      <c r="K232" s="492">
        <f t="shared" si="29"/>
        <v>0</v>
      </c>
      <c r="L232" s="491"/>
    </row>
    <row r="233" spans="1:12">
      <c r="A233" s="680" t="s">
        <v>349</v>
      </c>
      <c r="B233" s="970" t="s">
        <v>350</v>
      </c>
      <c r="C233" s="970"/>
      <c r="D233" s="970"/>
      <c r="E233" s="970"/>
      <c r="F233" s="970"/>
      <c r="G233" s="492"/>
      <c r="H233" s="492"/>
      <c r="I233" s="492"/>
      <c r="J233" s="492"/>
      <c r="K233" s="492">
        <f t="shared" si="29"/>
        <v>0</v>
      </c>
      <c r="L233" s="491"/>
    </row>
    <row r="234" spans="1:12">
      <c r="A234" s="680" t="s">
        <v>351</v>
      </c>
      <c r="B234" s="970" t="s">
        <v>352</v>
      </c>
      <c r="C234" s="970"/>
      <c r="D234" s="970"/>
      <c r="E234" s="970"/>
      <c r="F234" s="970"/>
      <c r="G234" s="492"/>
      <c r="H234" s="492"/>
      <c r="I234" s="492"/>
      <c r="J234" s="492"/>
      <c r="K234" s="492">
        <f t="shared" si="29"/>
        <v>0</v>
      </c>
      <c r="L234" s="491"/>
    </row>
    <row r="235" spans="1:12">
      <c r="A235" s="680" t="s">
        <v>353</v>
      </c>
      <c r="B235" s="970" t="s">
        <v>354</v>
      </c>
      <c r="C235" s="970"/>
      <c r="D235" s="970"/>
      <c r="E235" s="970"/>
      <c r="F235" s="970"/>
      <c r="G235" s="492"/>
      <c r="H235" s="492"/>
      <c r="I235" s="492"/>
      <c r="J235" s="492"/>
      <c r="K235" s="492">
        <f t="shared" si="29"/>
        <v>0</v>
      </c>
      <c r="L235" s="491"/>
    </row>
    <row r="236" spans="1:12">
      <c r="A236" s="680" t="s">
        <v>355</v>
      </c>
      <c r="B236" s="970" t="s">
        <v>356</v>
      </c>
      <c r="C236" s="970"/>
      <c r="D236" s="970"/>
      <c r="E236" s="970"/>
      <c r="F236" s="970"/>
      <c r="G236" s="492"/>
      <c r="H236" s="492"/>
      <c r="I236" s="492"/>
      <c r="J236" s="492"/>
      <c r="K236" s="492">
        <f t="shared" si="29"/>
        <v>0</v>
      </c>
      <c r="L236" s="491"/>
    </row>
    <row r="237" spans="1:12" ht="21" customHeight="1">
      <c r="A237" s="680" t="s">
        <v>357</v>
      </c>
      <c r="B237" s="970" t="s">
        <v>358</v>
      </c>
      <c r="C237" s="970"/>
      <c r="D237" s="970"/>
      <c r="E237" s="970"/>
      <c r="F237" s="970"/>
      <c r="G237" s="492"/>
      <c r="H237" s="492"/>
      <c r="I237" s="492"/>
      <c r="J237" s="492"/>
      <c r="K237" s="492">
        <f t="shared" si="29"/>
        <v>0</v>
      </c>
      <c r="L237" s="491"/>
    </row>
    <row r="238" spans="1:12">
      <c r="A238" s="680">
        <v>5271</v>
      </c>
      <c r="B238" s="970" t="s">
        <v>1472</v>
      </c>
      <c r="C238" s="970"/>
      <c r="D238" s="970"/>
      <c r="E238" s="970"/>
      <c r="F238" s="970"/>
      <c r="G238" s="492"/>
      <c r="H238" s="492"/>
      <c r="I238" s="492"/>
      <c r="J238" s="492"/>
      <c r="K238" s="492">
        <f t="shared" ref="K238" si="31">SUM(I238-J238)</f>
        <v>0</v>
      </c>
      <c r="L238" s="491"/>
    </row>
    <row r="239" spans="1:12" ht="12.75" customHeight="1">
      <c r="A239" s="680">
        <v>5281</v>
      </c>
      <c r="B239" s="970" t="s">
        <v>1473</v>
      </c>
      <c r="C239" s="970"/>
      <c r="D239" s="970"/>
      <c r="E239" s="970"/>
      <c r="F239" s="970"/>
      <c r="G239" s="492"/>
      <c r="H239" s="492"/>
      <c r="I239" s="492"/>
      <c r="J239" s="492"/>
      <c r="K239" s="492">
        <f t="shared" ref="K239:K245" si="32">SUM(I239-J239)</f>
        <v>0</v>
      </c>
      <c r="L239" s="491"/>
    </row>
    <row r="240" spans="1:12" ht="12.75" customHeight="1">
      <c r="A240" s="680">
        <v>5282</v>
      </c>
      <c r="B240" s="970" t="s">
        <v>1505</v>
      </c>
      <c r="C240" s="970"/>
      <c r="D240" s="970"/>
      <c r="E240" s="970"/>
      <c r="F240" s="970"/>
      <c r="G240" s="492"/>
      <c r="H240" s="492"/>
      <c r="I240" s="492"/>
      <c r="J240" s="492"/>
      <c r="K240" s="492">
        <f t="shared" si="32"/>
        <v>0</v>
      </c>
      <c r="L240" s="491"/>
    </row>
    <row r="241" spans="1:12" ht="12.75" customHeight="1">
      <c r="A241" s="680">
        <v>5283</v>
      </c>
      <c r="B241" s="970" t="s">
        <v>1474</v>
      </c>
      <c r="C241" s="970"/>
      <c r="D241" s="970"/>
      <c r="E241" s="970"/>
      <c r="F241" s="970"/>
      <c r="G241" s="492"/>
      <c r="H241" s="492"/>
      <c r="I241" s="492"/>
      <c r="J241" s="492"/>
      <c r="K241" s="492">
        <f t="shared" si="32"/>
        <v>0</v>
      </c>
      <c r="L241" s="491"/>
    </row>
    <row r="242" spans="1:12" ht="12.75" customHeight="1">
      <c r="A242" s="680">
        <v>5284</v>
      </c>
      <c r="B242" s="970" t="s">
        <v>1475</v>
      </c>
      <c r="C242" s="970"/>
      <c r="D242" s="970"/>
      <c r="E242" s="970"/>
      <c r="F242" s="970"/>
      <c r="G242" s="492"/>
      <c r="H242" s="492"/>
      <c r="I242" s="492"/>
      <c r="J242" s="492"/>
      <c r="K242" s="492">
        <f t="shared" si="32"/>
        <v>0</v>
      </c>
      <c r="L242" s="491"/>
    </row>
    <row r="243" spans="1:12" ht="12.75" customHeight="1">
      <c r="A243" s="680">
        <v>5285</v>
      </c>
      <c r="B243" s="970" t="s">
        <v>1476</v>
      </c>
      <c r="C243" s="970"/>
      <c r="D243" s="970"/>
      <c r="E243" s="970"/>
      <c r="F243" s="970"/>
      <c r="G243" s="492"/>
      <c r="H243" s="492"/>
      <c r="I243" s="492"/>
      <c r="J243" s="492"/>
      <c r="K243" s="492">
        <f t="shared" si="32"/>
        <v>0</v>
      </c>
      <c r="L243" s="491"/>
    </row>
    <row r="244" spans="1:12" ht="30.75" customHeight="1">
      <c r="A244" s="680">
        <v>5291</v>
      </c>
      <c r="B244" s="970" t="s">
        <v>1477</v>
      </c>
      <c r="C244" s="970"/>
      <c r="D244" s="970"/>
      <c r="E244" s="970"/>
      <c r="F244" s="970"/>
      <c r="G244" s="492"/>
      <c r="H244" s="492"/>
      <c r="I244" s="492"/>
      <c r="J244" s="492"/>
      <c r="K244" s="492">
        <f t="shared" si="32"/>
        <v>0</v>
      </c>
      <c r="L244" s="491"/>
    </row>
    <row r="245" spans="1:12" ht="12.75" customHeight="1">
      <c r="A245" s="680">
        <v>5292</v>
      </c>
      <c r="B245" s="970" t="s">
        <v>1478</v>
      </c>
      <c r="C245" s="970"/>
      <c r="D245" s="970"/>
      <c r="E245" s="970"/>
      <c r="F245" s="970"/>
      <c r="G245" s="492"/>
      <c r="H245" s="492"/>
      <c r="I245" s="492"/>
      <c r="J245" s="492"/>
      <c r="K245" s="492">
        <f t="shared" si="32"/>
        <v>0</v>
      </c>
      <c r="L245" s="491"/>
    </row>
    <row r="246" spans="1:12">
      <c r="A246" s="680" t="s">
        <v>359</v>
      </c>
      <c r="B246" s="970" t="s">
        <v>360</v>
      </c>
      <c r="C246" s="970"/>
      <c r="D246" s="970"/>
      <c r="E246" s="970"/>
      <c r="F246" s="970"/>
      <c r="G246" s="492"/>
      <c r="H246" s="492"/>
      <c r="I246" s="492"/>
      <c r="J246" s="492"/>
      <c r="K246" s="492">
        <f t="shared" si="29"/>
        <v>0</v>
      </c>
      <c r="L246" s="491"/>
    </row>
    <row r="247" spans="1:12">
      <c r="A247" s="680" t="s">
        <v>361</v>
      </c>
      <c r="B247" s="970" t="s">
        <v>362</v>
      </c>
      <c r="C247" s="970"/>
      <c r="D247" s="970"/>
      <c r="E247" s="970"/>
      <c r="F247" s="970"/>
      <c r="G247" s="492"/>
      <c r="H247" s="492"/>
      <c r="I247" s="492"/>
      <c r="J247" s="492"/>
      <c r="K247" s="492">
        <f t="shared" si="29"/>
        <v>0</v>
      </c>
      <c r="L247" s="491"/>
    </row>
    <row r="248" spans="1:12">
      <c r="A248" s="680" t="s">
        <v>363</v>
      </c>
      <c r="B248" s="970" t="s">
        <v>364</v>
      </c>
      <c r="C248" s="970"/>
      <c r="D248" s="970"/>
      <c r="E248" s="970"/>
      <c r="F248" s="970"/>
      <c r="G248" s="492"/>
      <c r="H248" s="492"/>
      <c r="I248" s="492"/>
      <c r="J248" s="492"/>
      <c r="K248" s="492">
        <f t="shared" si="29"/>
        <v>0</v>
      </c>
      <c r="L248" s="491"/>
    </row>
    <row r="249" spans="1:12">
      <c r="A249" s="680" t="s">
        <v>365</v>
      </c>
      <c r="B249" s="970" t="s">
        <v>366</v>
      </c>
      <c r="C249" s="970"/>
      <c r="D249" s="970"/>
      <c r="E249" s="970"/>
      <c r="F249" s="970"/>
      <c r="G249" s="492"/>
      <c r="H249" s="492"/>
      <c r="I249" s="492"/>
      <c r="J249" s="492"/>
      <c r="K249" s="492">
        <f t="shared" si="29"/>
        <v>0</v>
      </c>
      <c r="L249" s="491"/>
    </row>
    <row r="250" spans="1:12">
      <c r="A250" s="680">
        <v>5421</v>
      </c>
      <c r="B250" s="970" t="s">
        <v>685</v>
      </c>
      <c r="C250" s="970"/>
      <c r="D250" s="970"/>
      <c r="E250" s="970"/>
      <c r="F250" s="970"/>
      <c r="G250" s="492"/>
      <c r="H250" s="492"/>
      <c r="I250" s="492"/>
      <c r="J250" s="492"/>
      <c r="K250" s="492">
        <f t="shared" ref="K250" si="33">SUM(I250-J250)</f>
        <v>0</v>
      </c>
      <c r="L250" s="491"/>
    </row>
    <row r="251" spans="1:12">
      <c r="A251" s="680" t="s">
        <v>367</v>
      </c>
      <c r="B251" s="970" t="s">
        <v>368</v>
      </c>
      <c r="C251" s="970"/>
      <c r="D251" s="970"/>
      <c r="E251" s="970"/>
      <c r="F251" s="970"/>
      <c r="G251" s="492"/>
      <c r="H251" s="492"/>
      <c r="I251" s="492"/>
      <c r="J251" s="492"/>
      <c r="K251" s="492">
        <f t="shared" si="29"/>
        <v>0</v>
      </c>
      <c r="L251" s="491"/>
    </row>
    <row r="252" spans="1:12">
      <c r="A252" s="680" t="s">
        <v>369</v>
      </c>
      <c r="B252" s="970" t="s">
        <v>370</v>
      </c>
      <c r="C252" s="970"/>
      <c r="D252" s="970"/>
      <c r="E252" s="970"/>
      <c r="F252" s="970"/>
      <c r="G252" s="492"/>
      <c r="H252" s="492"/>
      <c r="I252" s="492"/>
      <c r="J252" s="492"/>
      <c r="K252" s="492">
        <f t="shared" si="29"/>
        <v>0</v>
      </c>
      <c r="L252" s="491"/>
    </row>
    <row r="253" spans="1:12">
      <c r="A253" s="680">
        <v>5451</v>
      </c>
      <c r="B253" s="970" t="s">
        <v>1479</v>
      </c>
      <c r="C253" s="970"/>
      <c r="D253" s="970"/>
      <c r="E253" s="970"/>
      <c r="F253" s="970"/>
      <c r="G253" s="492"/>
      <c r="H253" s="492"/>
      <c r="I253" s="492"/>
      <c r="J253" s="492"/>
      <c r="K253" s="492">
        <f t="shared" ref="K253:K254" si="34">SUM(I253-J253)</f>
        <v>0</v>
      </c>
      <c r="L253" s="491"/>
    </row>
    <row r="254" spans="1:12" ht="32.25" customHeight="1">
      <c r="A254" s="680">
        <v>5452</v>
      </c>
      <c r="B254" s="970" t="s">
        <v>1647</v>
      </c>
      <c r="C254" s="970"/>
      <c r="D254" s="970"/>
      <c r="E254" s="970"/>
      <c r="F254" s="970"/>
      <c r="G254" s="492"/>
      <c r="H254" s="492"/>
      <c r="I254" s="492"/>
      <c r="J254" s="492"/>
      <c r="K254" s="492">
        <f t="shared" si="34"/>
        <v>0</v>
      </c>
      <c r="L254" s="491"/>
    </row>
    <row r="255" spans="1:12">
      <c r="A255" s="680" t="s">
        <v>371</v>
      </c>
      <c r="B255" s="970" t="s">
        <v>372</v>
      </c>
      <c r="C255" s="970"/>
      <c r="D255" s="970"/>
      <c r="E255" s="970"/>
      <c r="F255" s="970"/>
      <c r="G255" s="492"/>
      <c r="H255" s="492"/>
      <c r="I255" s="492"/>
      <c r="J255" s="492"/>
      <c r="K255" s="492">
        <f t="shared" si="29"/>
        <v>0</v>
      </c>
      <c r="L255" s="491"/>
    </row>
    <row r="256" spans="1:12">
      <c r="A256" s="680">
        <v>5514</v>
      </c>
      <c r="B256" s="970" t="s">
        <v>1347</v>
      </c>
      <c r="C256" s="970"/>
      <c r="D256" s="970"/>
      <c r="E256" s="970"/>
      <c r="F256" s="970"/>
      <c r="G256" s="492"/>
      <c r="H256" s="492"/>
      <c r="I256" s="492"/>
      <c r="J256" s="492"/>
      <c r="K256" s="492">
        <f t="shared" ref="K256" si="35">SUM(I256-J256)</f>
        <v>0</v>
      </c>
      <c r="L256" s="491"/>
    </row>
    <row r="257" spans="1:12">
      <c r="A257" s="680" t="s">
        <v>373</v>
      </c>
      <c r="B257" s="970" t="s">
        <v>374</v>
      </c>
      <c r="C257" s="970"/>
      <c r="D257" s="970"/>
      <c r="E257" s="970"/>
      <c r="F257" s="970"/>
      <c r="G257" s="492"/>
      <c r="H257" s="492"/>
      <c r="I257" s="492"/>
      <c r="J257" s="492"/>
      <c r="K257" s="492">
        <f t="shared" si="29"/>
        <v>0</v>
      </c>
      <c r="L257" s="491"/>
    </row>
    <row r="258" spans="1:12">
      <c r="A258" s="680" t="s">
        <v>375</v>
      </c>
      <c r="B258" s="970" t="s">
        <v>376</v>
      </c>
      <c r="C258" s="970"/>
      <c r="D258" s="970"/>
      <c r="E258" s="970"/>
      <c r="F258" s="970"/>
      <c r="G258" s="492"/>
      <c r="H258" s="492"/>
      <c r="I258" s="492"/>
      <c r="J258" s="492"/>
      <c r="K258" s="492">
        <f t="shared" si="29"/>
        <v>0</v>
      </c>
      <c r="L258" s="491"/>
    </row>
    <row r="259" spans="1:12">
      <c r="A259" s="680" t="s">
        <v>377</v>
      </c>
      <c r="B259" s="970" t="s">
        <v>378</v>
      </c>
      <c r="C259" s="970"/>
      <c r="D259" s="970"/>
      <c r="E259" s="970"/>
      <c r="F259" s="970"/>
      <c r="G259" s="492"/>
      <c r="H259" s="492"/>
      <c r="I259" s="492"/>
      <c r="J259" s="492"/>
      <c r="K259" s="492">
        <f t="shared" si="29"/>
        <v>0</v>
      </c>
      <c r="L259" s="491"/>
    </row>
    <row r="260" spans="1:12">
      <c r="A260" s="680" t="s">
        <v>379</v>
      </c>
      <c r="B260" s="970" t="s">
        <v>380</v>
      </c>
      <c r="C260" s="970"/>
      <c r="D260" s="970"/>
      <c r="E260" s="970"/>
      <c r="F260" s="970"/>
      <c r="G260" s="492"/>
      <c r="H260" s="492"/>
      <c r="I260" s="492"/>
      <c r="J260" s="492"/>
      <c r="K260" s="492">
        <f t="shared" si="29"/>
        <v>0</v>
      </c>
      <c r="L260" s="491"/>
    </row>
    <row r="261" spans="1:12">
      <c r="A261" s="680" t="s">
        <v>381</v>
      </c>
      <c r="B261" s="970" t="s">
        <v>382</v>
      </c>
      <c r="C261" s="970"/>
      <c r="D261" s="970"/>
      <c r="E261" s="970"/>
      <c r="F261" s="970"/>
      <c r="G261" s="492"/>
      <c r="H261" s="492"/>
      <c r="I261" s="492"/>
      <c r="J261" s="492"/>
      <c r="K261" s="492">
        <f t="shared" si="29"/>
        <v>0</v>
      </c>
      <c r="L261" s="491"/>
    </row>
    <row r="262" spans="1:12" ht="28.5" customHeight="1">
      <c r="A262" s="680">
        <v>5541</v>
      </c>
      <c r="B262" s="970" t="s">
        <v>686</v>
      </c>
      <c r="C262" s="970"/>
      <c r="D262" s="970"/>
      <c r="E262" s="970"/>
      <c r="F262" s="970"/>
      <c r="G262" s="492"/>
      <c r="H262" s="492"/>
      <c r="I262" s="492"/>
      <c r="J262" s="492"/>
      <c r="K262" s="492">
        <f t="shared" ref="K262:K263" si="36">SUM(I262-J262)</f>
        <v>0</v>
      </c>
      <c r="L262" s="491"/>
    </row>
    <row r="263" spans="1:12">
      <c r="A263" s="680">
        <v>5551</v>
      </c>
      <c r="B263" s="970" t="s">
        <v>679</v>
      </c>
      <c r="C263" s="970"/>
      <c r="D263" s="970"/>
      <c r="E263" s="970"/>
      <c r="F263" s="970"/>
      <c r="G263" s="492"/>
      <c r="H263" s="492"/>
      <c r="I263" s="492"/>
      <c r="J263" s="492"/>
      <c r="K263" s="492">
        <f t="shared" si="36"/>
        <v>0</v>
      </c>
      <c r="L263" s="491"/>
    </row>
    <row r="264" spans="1:12">
      <c r="A264" s="680" t="s">
        <v>383</v>
      </c>
      <c r="B264" s="970" t="s">
        <v>384</v>
      </c>
      <c r="C264" s="970"/>
      <c r="D264" s="970"/>
      <c r="E264" s="970"/>
      <c r="F264" s="970"/>
      <c r="G264" s="492"/>
      <c r="H264" s="492"/>
      <c r="I264" s="492"/>
      <c r="J264" s="492"/>
      <c r="K264" s="492">
        <f t="shared" si="29"/>
        <v>0</v>
      </c>
      <c r="L264" s="491"/>
    </row>
    <row r="265" spans="1:12">
      <c r="A265" s="680" t="s">
        <v>385</v>
      </c>
      <c r="B265" s="970" t="s">
        <v>386</v>
      </c>
      <c r="C265" s="970"/>
      <c r="D265" s="970"/>
      <c r="E265" s="970"/>
      <c r="F265" s="970"/>
      <c r="G265" s="492"/>
      <c r="H265" s="492"/>
      <c r="I265" s="492"/>
      <c r="J265" s="492"/>
      <c r="K265" s="492">
        <f t="shared" si="29"/>
        <v>0</v>
      </c>
      <c r="L265" s="491"/>
    </row>
    <row r="266" spans="1:12">
      <c r="A266" s="680" t="s">
        <v>387</v>
      </c>
      <c r="B266" s="970" t="s">
        <v>1649</v>
      </c>
      <c r="C266" s="970"/>
      <c r="D266" s="970"/>
      <c r="E266" s="970"/>
      <c r="F266" s="970"/>
      <c r="G266" s="492"/>
      <c r="H266" s="492"/>
      <c r="I266" s="492"/>
      <c r="J266" s="492"/>
      <c r="K266" s="492">
        <f t="shared" si="29"/>
        <v>0</v>
      </c>
      <c r="L266" s="491"/>
    </row>
    <row r="267" spans="1:12">
      <c r="A267" s="680" t="s">
        <v>388</v>
      </c>
      <c r="B267" s="970" t="s">
        <v>389</v>
      </c>
      <c r="C267" s="970"/>
      <c r="D267" s="970"/>
      <c r="E267" s="970"/>
      <c r="F267" s="970"/>
      <c r="G267" s="492"/>
      <c r="H267" s="492"/>
      <c r="I267" s="492"/>
      <c r="J267" s="492"/>
      <c r="K267" s="492">
        <f t="shared" si="29"/>
        <v>0</v>
      </c>
      <c r="L267" s="491"/>
    </row>
    <row r="268" spans="1:12">
      <c r="A268" s="680" t="s">
        <v>390</v>
      </c>
      <c r="B268" s="970" t="s">
        <v>391</v>
      </c>
      <c r="C268" s="970"/>
      <c r="D268" s="970"/>
      <c r="E268" s="970"/>
      <c r="F268" s="970"/>
      <c r="G268" s="492"/>
      <c r="H268" s="492"/>
      <c r="I268" s="492"/>
      <c r="J268" s="492"/>
      <c r="K268" s="492">
        <f t="shared" si="29"/>
        <v>0</v>
      </c>
      <c r="L268" s="491"/>
    </row>
    <row r="269" spans="1:12">
      <c r="A269" s="680" t="s">
        <v>392</v>
      </c>
      <c r="B269" s="970" t="s">
        <v>393</v>
      </c>
      <c r="C269" s="970"/>
      <c r="D269" s="970"/>
      <c r="E269" s="970"/>
      <c r="F269" s="970"/>
      <c r="G269" s="492"/>
      <c r="H269" s="492"/>
      <c r="I269" s="492"/>
      <c r="J269" s="492"/>
      <c r="K269" s="492">
        <f t="shared" si="29"/>
        <v>0</v>
      </c>
      <c r="L269" s="491"/>
    </row>
    <row r="270" spans="1:12">
      <c r="A270" s="680" t="s">
        <v>394</v>
      </c>
      <c r="B270" s="970" t="s">
        <v>395</v>
      </c>
      <c r="C270" s="970"/>
      <c r="D270" s="970"/>
      <c r="E270" s="970"/>
      <c r="F270" s="970"/>
      <c r="G270" s="492"/>
      <c r="H270" s="492"/>
      <c r="I270" s="492"/>
      <c r="J270" s="492"/>
      <c r="K270" s="492">
        <f>SUM(G270+I270-J270)</f>
        <v>0</v>
      </c>
      <c r="L270" s="491"/>
    </row>
    <row r="271" spans="1:12">
      <c r="A271" s="680" t="s">
        <v>396</v>
      </c>
      <c r="B271" s="970" t="s">
        <v>397</v>
      </c>
      <c r="C271" s="970"/>
      <c r="D271" s="970"/>
      <c r="E271" s="970"/>
      <c r="F271" s="970"/>
      <c r="G271" s="492"/>
      <c r="H271" s="492"/>
      <c r="I271" s="492"/>
      <c r="J271" s="492"/>
      <c r="K271" s="491"/>
      <c r="L271" s="492">
        <f>SUM(H271+J271-I271)</f>
        <v>0</v>
      </c>
    </row>
    <row r="272" spans="1:12" ht="30" customHeight="1">
      <c r="A272" s="680" t="s">
        <v>398</v>
      </c>
      <c r="B272" s="970" t="s">
        <v>399</v>
      </c>
      <c r="C272" s="970"/>
      <c r="D272" s="970"/>
      <c r="E272" s="970"/>
      <c r="F272" s="970"/>
      <c r="G272" s="492"/>
      <c r="H272" s="492"/>
      <c r="I272" s="492"/>
      <c r="J272" s="492"/>
      <c r="K272" s="492">
        <f>SUM(G272+I272-J272)</f>
        <v>0</v>
      </c>
      <c r="L272" s="491"/>
    </row>
    <row r="273" spans="1:12">
      <c r="A273" s="680" t="s">
        <v>400</v>
      </c>
      <c r="B273" s="970" t="s">
        <v>401</v>
      </c>
      <c r="C273" s="970"/>
      <c r="D273" s="970"/>
      <c r="E273" s="970"/>
      <c r="F273" s="970"/>
      <c r="G273" s="492"/>
      <c r="H273" s="492"/>
      <c r="I273" s="492"/>
      <c r="J273" s="492"/>
      <c r="K273" s="491"/>
      <c r="L273" s="492">
        <f>SUM(H273+J273-I273)</f>
        <v>0</v>
      </c>
    </row>
    <row r="274" spans="1:12" ht="25.5" customHeight="1">
      <c r="A274" s="680" t="s">
        <v>402</v>
      </c>
      <c r="B274" s="970" t="s">
        <v>403</v>
      </c>
      <c r="C274" s="970"/>
      <c r="D274" s="970"/>
      <c r="E274" s="970"/>
      <c r="F274" s="970"/>
      <c r="G274" s="492"/>
      <c r="H274" s="492"/>
      <c r="I274" s="492"/>
      <c r="J274" s="492"/>
      <c r="K274" s="492">
        <f>SUM(G274+I274-J274)</f>
        <v>0</v>
      </c>
      <c r="L274" s="491"/>
    </row>
    <row r="275" spans="1:12" ht="25.5" customHeight="1">
      <c r="A275" s="680" t="s">
        <v>404</v>
      </c>
      <c r="B275" s="970" t="s">
        <v>405</v>
      </c>
      <c r="C275" s="970"/>
      <c r="D275" s="970"/>
      <c r="E275" s="970"/>
      <c r="F275" s="970"/>
      <c r="G275" s="492"/>
      <c r="H275" s="492"/>
      <c r="I275" s="492"/>
      <c r="J275" s="492"/>
      <c r="K275" s="492">
        <f>SUM(G275+I275-J275)</f>
        <v>0</v>
      </c>
      <c r="L275" s="491"/>
    </row>
    <row r="276" spans="1:12" ht="27.75" customHeight="1">
      <c r="A276" s="680" t="s">
        <v>406</v>
      </c>
      <c r="B276" s="970" t="s">
        <v>407</v>
      </c>
      <c r="C276" s="970"/>
      <c r="D276" s="970"/>
      <c r="E276" s="970"/>
      <c r="F276" s="970"/>
      <c r="G276" s="492"/>
      <c r="H276" s="492"/>
      <c r="I276" s="492"/>
      <c r="J276" s="492"/>
      <c r="K276" s="491"/>
      <c r="L276" s="492">
        <f>SUM(H276+J276-I276)</f>
        <v>0</v>
      </c>
    </row>
    <row r="277" spans="1:12">
      <c r="A277" s="680" t="s">
        <v>408</v>
      </c>
      <c r="B277" s="970" t="s">
        <v>409</v>
      </c>
      <c r="C277" s="970"/>
      <c r="D277" s="970"/>
      <c r="E277" s="970"/>
      <c r="F277" s="970"/>
      <c r="G277" s="492"/>
      <c r="H277" s="492"/>
      <c r="I277" s="492"/>
      <c r="J277" s="492"/>
      <c r="K277" s="492">
        <f>SUM(G277+I277-J277)</f>
        <v>0</v>
      </c>
      <c r="L277" s="491"/>
    </row>
    <row r="278" spans="1:12">
      <c r="A278" s="680" t="s">
        <v>410</v>
      </c>
      <c r="B278" s="970" t="s">
        <v>411</v>
      </c>
      <c r="C278" s="970"/>
      <c r="D278" s="970"/>
      <c r="E278" s="970"/>
      <c r="F278" s="970"/>
      <c r="G278" s="492"/>
      <c r="H278" s="492"/>
      <c r="I278" s="492"/>
      <c r="J278" s="492"/>
      <c r="K278" s="491"/>
      <c r="L278" s="492">
        <f>SUM(H278+J278-I278)</f>
        <v>0</v>
      </c>
    </row>
    <row r="279" spans="1:12">
      <c r="A279" s="680" t="s">
        <v>412</v>
      </c>
      <c r="B279" s="970" t="s">
        <v>413</v>
      </c>
      <c r="C279" s="970"/>
      <c r="D279" s="970"/>
      <c r="E279" s="970"/>
      <c r="F279" s="970"/>
      <c r="G279" s="492"/>
      <c r="H279" s="492"/>
      <c r="I279" s="492"/>
      <c r="J279" s="492"/>
      <c r="K279" s="492">
        <f>SUM(G279+I279-J279)</f>
        <v>0</v>
      </c>
      <c r="L279" s="491"/>
    </row>
    <row r="280" spans="1:12">
      <c r="A280" s="680" t="s">
        <v>414</v>
      </c>
      <c r="B280" s="970" t="s">
        <v>415</v>
      </c>
      <c r="C280" s="970"/>
      <c r="D280" s="970"/>
      <c r="E280" s="970"/>
      <c r="F280" s="970"/>
      <c r="G280" s="492"/>
      <c r="H280" s="492"/>
      <c r="I280" s="492"/>
      <c r="J280" s="492"/>
      <c r="K280" s="491"/>
      <c r="L280" s="492">
        <f>SUM(H280+J280-I280)</f>
        <v>0</v>
      </c>
    </row>
    <row r="281" spans="1:12" ht="27.75" customHeight="1">
      <c r="A281" s="680" t="s">
        <v>416</v>
      </c>
      <c r="B281" s="970" t="s">
        <v>417</v>
      </c>
      <c r="C281" s="970"/>
      <c r="D281" s="970"/>
      <c r="E281" s="970"/>
      <c r="F281" s="970"/>
      <c r="G281" s="492"/>
      <c r="H281" s="492"/>
      <c r="I281" s="492"/>
      <c r="J281" s="492"/>
      <c r="K281" s="492">
        <f>SUM(G281+I281-J281)</f>
        <v>0</v>
      </c>
      <c r="L281" s="491"/>
    </row>
    <row r="282" spans="1:12" ht="27" customHeight="1">
      <c r="A282" s="680" t="s">
        <v>418</v>
      </c>
      <c r="B282" s="970" t="s">
        <v>419</v>
      </c>
      <c r="C282" s="970"/>
      <c r="D282" s="970"/>
      <c r="E282" s="970"/>
      <c r="F282" s="970"/>
      <c r="G282" s="492"/>
      <c r="H282" s="492"/>
      <c r="I282" s="492"/>
      <c r="J282" s="492"/>
      <c r="K282" s="491"/>
      <c r="L282" s="492">
        <f>SUM(H282+J282-I282)</f>
        <v>0</v>
      </c>
    </row>
    <row r="283" spans="1:12">
      <c r="A283" s="680" t="s">
        <v>420</v>
      </c>
      <c r="B283" s="970" t="s">
        <v>421</v>
      </c>
      <c r="C283" s="970"/>
      <c r="D283" s="970"/>
      <c r="E283" s="970"/>
      <c r="F283" s="970"/>
      <c r="G283" s="492"/>
      <c r="H283" s="492"/>
      <c r="I283" s="492"/>
      <c r="J283" s="492"/>
      <c r="K283" s="492">
        <f>SUM(G283+I283-J283)</f>
        <v>0</v>
      </c>
      <c r="L283" s="491"/>
    </row>
    <row r="284" spans="1:12">
      <c r="A284" s="680" t="s">
        <v>422</v>
      </c>
      <c r="B284" s="970" t="s">
        <v>423</v>
      </c>
      <c r="C284" s="970"/>
      <c r="D284" s="970"/>
      <c r="E284" s="970"/>
      <c r="F284" s="970"/>
      <c r="G284" s="492"/>
      <c r="H284" s="492"/>
      <c r="I284" s="492"/>
      <c r="J284" s="492"/>
      <c r="K284" s="491"/>
      <c r="L284" s="492">
        <f>SUM(H284+J284-I284)</f>
        <v>0</v>
      </c>
    </row>
    <row r="285" spans="1:12">
      <c r="A285" s="680" t="s">
        <v>424</v>
      </c>
      <c r="B285" s="970" t="s">
        <v>425</v>
      </c>
      <c r="C285" s="970"/>
      <c r="D285" s="970"/>
      <c r="E285" s="970"/>
      <c r="F285" s="970"/>
      <c r="G285" s="492"/>
      <c r="H285" s="492"/>
      <c r="I285" s="492"/>
      <c r="J285" s="492"/>
      <c r="K285" s="492">
        <f>SUM(G285+I285-J285)</f>
        <v>0</v>
      </c>
      <c r="L285" s="491"/>
    </row>
    <row r="286" spans="1:12">
      <c r="A286" s="680" t="s">
        <v>426</v>
      </c>
      <c r="B286" s="970" t="s">
        <v>427</v>
      </c>
      <c r="C286" s="970"/>
      <c r="D286" s="970"/>
      <c r="E286" s="970"/>
      <c r="F286" s="970"/>
      <c r="G286" s="492"/>
      <c r="H286" s="492"/>
      <c r="I286" s="492"/>
      <c r="J286" s="492"/>
      <c r="K286" s="491"/>
      <c r="L286" s="492">
        <f>SUM(H286+J286-I286)</f>
        <v>0</v>
      </c>
    </row>
    <row r="287" spans="1:12">
      <c r="A287" s="680" t="s">
        <v>428</v>
      </c>
      <c r="B287" s="970" t="s">
        <v>429</v>
      </c>
      <c r="C287" s="970"/>
      <c r="D287" s="970"/>
      <c r="E287" s="970"/>
      <c r="F287" s="970"/>
      <c r="G287" s="492"/>
      <c r="H287" s="492"/>
      <c r="I287" s="492"/>
      <c r="J287" s="492"/>
      <c r="K287" s="492">
        <f>SUM(G287+I287-J287)</f>
        <v>0</v>
      </c>
      <c r="L287" s="491"/>
    </row>
    <row r="288" spans="1:12">
      <c r="A288" s="680" t="s">
        <v>430</v>
      </c>
      <c r="B288" s="970" t="s">
        <v>431</v>
      </c>
      <c r="C288" s="970"/>
      <c r="D288" s="970"/>
      <c r="E288" s="970"/>
      <c r="F288" s="970"/>
      <c r="G288" s="492"/>
      <c r="H288" s="492"/>
      <c r="I288" s="492"/>
      <c r="J288" s="492"/>
      <c r="K288" s="491"/>
      <c r="L288" s="492">
        <f>SUM(H288+J288-I288)</f>
        <v>0</v>
      </c>
    </row>
    <row r="289" spans="1:12">
      <c r="A289" s="680" t="s">
        <v>432</v>
      </c>
      <c r="B289" s="970" t="s">
        <v>433</v>
      </c>
      <c r="C289" s="970"/>
      <c r="D289" s="970"/>
      <c r="E289" s="970"/>
      <c r="F289" s="970"/>
      <c r="G289" s="492"/>
      <c r="H289" s="492"/>
      <c r="I289" s="492"/>
      <c r="J289" s="492"/>
      <c r="K289" s="492">
        <f>SUM(G289+I289-J289)</f>
        <v>0</v>
      </c>
      <c r="L289" s="491"/>
    </row>
    <row r="290" spans="1:12">
      <c r="A290" s="680" t="s">
        <v>434</v>
      </c>
      <c r="B290" s="970" t="s">
        <v>435</v>
      </c>
      <c r="C290" s="970"/>
      <c r="D290" s="970"/>
      <c r="E290" s="970"/>
      <c r="F290" s="970"/>
      <c r="G290" s="492"/>
      <c r="H290" s="492"/>
      <c r="I290" s="492"/>
      <c r="J290" s="492"/>
      <c r="K290" s="491"/>
      <c r="L290" s="492">
        <f>SUM(H290+J290-I290)</f>
        <v>0</v>
      </c>
    </row>
    <row r="291" spans="1:12">
      <c r="A291" s="680" t="s">
        <v>436</v>
      </c>
      <c r="B291" s="970" t="s">
        <v>437</v>
      </c>
      <c r="C291" s="970"/>
      <c r="D291" s="970"/>
      <c r="E291" s="970"/>
      <c r="F291" s="970"/>
      <c r="G291" s="492"/>
      <c r="H291" s="492"/>
      <c r="I291" s="492"/>
      <c r="J291" s="492"/>
      <c r="K291" s="492"/>
      <c r="L291" s="492">
        <f>SUM(H291+J291-I291)</f>
        <v>0</v>
      </c>
    </row>
    <row r="292" spans="1:12">
      <c r="A292" s="680" t="s">
        <v>438</v>
      </c>
      <c r="B292" s="970" t="s">
        <v>439</v>
      </c>
      <c r="C292" s="970"/>
      <c r="D292" s="970"/>
      <c r="E292" s="970"/>
      <c r="F292" s="970"/>
      <c r="G292" s="492"/>
      <c r="H292" s="492"/>
      <c r="I292" s="492"/>
      <c r="J292" s="492"/>
      <c r="K292" s="491"/>
      <c r="L292" s="492">
        <f>SUM(H292+J292-I292)</f>
        <v>0</v>
      </c>
    </row>
    <row r="293" spans="1:12">
      <c r="A293" s="680" t="s">
        <v>440</v>
      </c>
      <c r="B293" s="970" t="s">
        <v>441</v>
      </c>
      <c r="C293" s="970"/>
      <c r="D293" s="970"/>
      <c r="E293" s="970"/>
      <c r="F293" s="970"/>
      <c r="G293" s="492"/>
      <c r="H293" s="492"/>
      <c r="I293" s="492"/>
      <c r="J293" s="492"/>
      <c r="K293" s="491"/>
      <c r="L293" s="492">
        <f t="shared" ref="L293:L300" si="37">SUM(H293+J293-I293)</f>
        <v>0</v>
      </c>
    </row>
    <row r="294" spans="1:12">
      <c r="A294" s="680" t="s">
        <v>442</v>
      </c>
      <c r="B294" s="970" t="s">
        <v>443</v>
      </c>
      <c r="C294" s="970"/>
      <c r="D294" s="970"/>
      <c r="E294" s="970"/>
      <c r="F294" s="970"/>
      <c r="G294" s="492"/>
      <c r="H294" s="492"/>
      <c r="I294" s="492"/>
      <c r="J294" s="492">
        <v>17770992.460000001</v>
      </c>
      <c r="K294" s="491"/>
      <c r="L294" s="492">
        <f t="shared" si="37"/>
        <v>17770992.460000001</v>
      </c>
    </row>
    <row r="295" spans="1:12">
      <c r="A295" s="680" t="s">
        <v>444</v>
      </c>
      <c r="B295" s="970" t="s">
        <v>445</v>
      </c>
      <c r="C295" s="970"/>
      <c r="D295" s="970"/>
      <c r="E295" s="970"/>
      <c r="F295" s="970"/>
      <c r="G295" s="492"/>
      <c r="H295" s="492"/>
      <c r="I295" s="492">
        <v>20306939.359999999</v>
      </c>
      <c r="J295" s="492">
        <v>6746026.1600000001</v>
      </c>
      <c r="K295" s="492">
        <f>SUM(G295+I295-J295)</f>
        <v>13560913.199999999</v>
      </c>
      <c r="L295" s="491"/>
    </row>
    <row r="296" spans="1:12">
      <c r="A296" s="680" t="s">
        <v>446</v>
      </c>
      <c r="B296" s="970" t="s">
        <v>447</v>
      </c>
      <c r="C296" s="970"/>
      <c r="D296" s="970"/>
      <c r="E296" s="970"/>
      <c r="F296" s="970"/>
      <c r="G296" s="492"/>
      <c r="H296" s="492"/>
      <c r="I296" s="492">
        <v>260.67</v>
      </c>
      <c r="J296" s="492">
        <v>1928754.73</v>
      </c>
      <c r="K296" s="491"/>
      <c r="L296" s="492">
        <f t="shared" si="37"/>
        <v>1928494.06</v>
      </c>
    </row>
    <row r="297" spans="1:12">
      <c r="A297" s="680" t="s">
        <v>448</v>
      </c>
      <c r="B297" s="970" t="s">
        <v>449</v>
      </c>
      <c r="C297" s="970"/>
      <c r="D297" s="970"/>
      <c r="E297" s="970"/>
      <c r="F297" s="970"/>
      <c r="G297" s="492"/>
      <c r="H297" s="492"/>
      <c r="I297" s="492">
        <v>7283713.5800000001</v>
      </c>
      <c r="J297" s="492">
        <v>4877878.49</v>
      </c>
      <c r="K297" s="492">
        <f>SUM(G297+I297-J297)</f>
        <v>2405835.09</v>
      </c>
      <c r="L297" s="491">
        <f t="shared" si="37"/>
        <v>-2405835.09</v>
      </c>
    </row>
    <row r="298" spans="1:12">
      <c r="A298" s="680" t="s">
        <v>450</v>
      </c>
      <c r="B298" s="970" t="s">
        <v>451</v>
      </c>
      <c r="C298" s="970"/>
      <c r="D298" s="970"/>
      <c r="E298" s="970"/>
      <c r="F298" s="970"/>
      <c r="G298" s="492"/>
      <c r="H298" s="492"/>
      <c r="I298" s="492">
        <v>4858419.09</v>
      </c>
      <c r="J298" s="492">
        <v>4591310.22</v>
      </c>
      <c r="K298" s="492">
        <f t="shared" ref="K298:K300" si="38">SUM(G298+I298-J298)</f>
        <v>267108.87000000011</v>
      </c>
      <c r="L298" s="491">
        <f t="shared" si="37"/>
        <v>-267108.87000000011</v>
      </c>
    </row>
    <row r="299" spans="1:12">
      <c r="A299" s="680" t="s">
        <v>452</v>
      </c>
      <c r="B299" s="970" t="s">
        <v>453</v>
      </c>
      <c r="C299" s="970"/>
      <c r="D299" s="970"/>
      <c r="E299" s="970"/>
      <c r="F299" s="970"/>
      <c r="G299" s="492"/>
      <c r="H299" s="492"/>
      <c r="I299" s="492">
        <v>4641094.9000000004</v>
      </c>
      <c r="J299" s="492">
        <v>4641094.9000000004</v>
      </c>
      <c r="K299" s="492">
        <f t="shared" si="38"/>
        <v>0</v>
      </c>
      <c r="L299" s="491">
        <f t="shared" si="37"/>
        <v>0</v>
      </c>
    </row>
    <row r="300" spans="1:12">
      <c r="A300" s="680" t="s">
        <v>454</v>
      </c>
      <c r="B300" s="970" t="s">
        <v>455</v>
      </c>
      <c r="C300" s="970"/>
      <c r="D300" s="970"/>
      <c r="E300" s="970"/>
      <c r="F300" s="970"/>
      <c r="G300" s="492"/>
      <c r="H300" s="492"/>
      <c r="I300" s="492">
        <v>4053362.13</v>
      </c>
      <c r="J300" s="492">
        <v>587732.77</v>
      </c>
      <c r="K300" s="492">
        <f t="shared" si="38"/>
        <v>3465629.36</v>
      </c>
      <c r="L300" s="491">
        <f t="shared" si="37"/>
        <v>-3465629.36</v>
      </c>
    </row>
    <row r="301" spans="1:12">
      <c r="G301" s="324"/>
      <c r="H301" s="324"/>
      <c r="I301" s="324"/>
      <c r="J301" s="324"/>
      <c r="K301" s="324"/>
      <c r="L301" s="324"/>
    </row>
    <row r="302" spans="1:12">
      <c r="A302" s="971" t="s">
        <v>456</v>
      </c>
      <c r="B302" s="971"/>
      <c r="C302" s="971"/>
      <c r="D302" s="971"/>
      <c r="E302" s="971"/>
      <c r="F302" s="971"/>
      <c r="G302" s="550">
        <f>SUM(G18:G300)</f>
        <v>828319.92999999993</v>
      </c>
      <c r="H302" s="550">
        <f t="shared" ref="H302:L302" si="39">SUM(H18:H300)</f>
        <v>828319.93000000017</v>
      </c>
      <c r="I302" s="550">
        <f t="shared" si="39"/>
        <v>64249513.260000005</v>
      </c>
      <c r="J302" s="550">
        <f t="shared" si="39"/>
        <v>64249513.260000005</v>
      </c>
      <c r="K302" s="550">
        <f t="shared" si="39"/>
        <v>26539355.789999999</v>
      </c>
      <c r="L302" s="550">
        <f t="shared" si="39"/>
        <v>20400782.469999999</v>
      </c>
    </row>
    <row r="304" spans="1:12">
      <c r="H304" s="37">
        <f>SUM(G302-H302)</f>
        <v>-2.3283064365386963E-10</v>
      </c>
      <c r="J304" s="37">
        <f>SUM(I302-J302)</f>
        <v>0</v>
      </c>
      <c r="L304" s="37">
        <f>SUM(K302-L302)</f>
        <v>6138573.3200000003</v>
      </c>
    </row>
  </sheetData>
  <mergeCells count="305">
    <mergeCell ref="A10:L10"/>
    <mergeCell ref="N140:P144"/>
    <mergeCell ref="B88:F88"/>
    <mergeCell ref="B121:F121"/>
    <mergeCell ref="B131:F131"/>
    <mergeCell ref="B256:F256"/>
    <mergeCell ref="B38:F38"/>
    <mergeCell ref="A8:L8"/>
    <mergeCell ref="A1:L1"/>
    <mergeCell ref="A2:L2"/>
    <mergeCell ref="A3:L3"/>
    <mergeCell ref="A4:L4"/>
    <mergeCell ref="A5:L5"/>
    <mergeCell ref="A6:L6"/>
    <mergeCell ref="B18:F18"/>
    <mergeCell ref="A12:F12"/>
    <mergeCell ref="B19:F19"/>
    <mergeCell ref="B20:F20"/>
    <mergeCell ref="B21:F21"/>
    <mergeCell ref="B22:F22"/>
    <mergeCell ref="B31:F31"/>
    <mergeCell ref="B32:F32"/>
    <mergeCell ref="B33:F33"/>
    <mergeCell ref="B35:F35"/>
    <mergeCell ref="B37:F37"/>
    <mergeCell ref="B34:F34"/>
    <mergeCell ref="B36:F36"/>
    <mergeCell ref="A14:A16"/>
    <mergeCell ref="N18:P23"/>
    <mergeCell ref="B23:F23"/>
    <mergeCell ref="K14:L14"/>
    <mergeCell ref="K15:L15"/>
    <mergeCell ref="I14:J14"/>
    <mergeCell ref="I15:J15"/>
    <mergeCell ref="G14:H14"/>
    <mergeCell ref="G15:H15"/>
    <mergeCell ref="B30:F30"/>
    <mergeCell ref="B24:F24"/>
    <mergeCell ref="B25:F25"/>
    <mergeCell ref="B26:F26"/>
    <mergeCell ref="B27:F27"/>
    <mergeCell ref="B28:F28"/>
    <mergeCell ref="B29:F29"/>
    <mergeCell ref="B14:F15"/>
    <mergeCell ref="B16:F16"/>
    <mergeCell ref="B17:F17"/>
    <mergeCell ref="B39:F39"/>
    <mergeCell ref="B41:F41"/>
    <mergeCell ref="B42:F42"/>
    <mergeCell ref="B43:F43"/>
    <mergeCell ref="B45:F45"/>
    <mergeCell ref="B50:F50"/>
    <mergeCell ref="B40:F40"/>
    <mergeCell ref="B44:F44"/>
    <mergeCell ref="B46:F46"/>
    <mergeCell ref="B47:F47"/>
    <mergeCell ref="B48:F48"/>
    <mergeCell ref="B49:F49"/>
    <mergeCell ref="B58:F58"/>
    <mergeCell ref="B59:F59"/>
    <mergeCell ref="B60:F60"/>
    <mergeCell ref="B61:F61"/>
    <mergeCell ref="B62:F62"/>
    <mergeCell ref="B63:F63"/>
    <mergeCell ref="B51:F51"/>
    <mergeCell ref="B52:F52"/>
    <mergeCell ref="B54:F54"/>
    <mergeCell ref="B55:F55"/>
    <mergeCell ref="B56:F56"/>
    <mergeCell ref="B57:F57"/>
    <mergeCell ref="B53:F53"/>
    <mergeCell ref="B70:F70"/>
    <mergeCell ref="B71:F71"/>
    <mergeCell ref="B72:F72"/>
    <mergeCell ref="B73:F73"/>
    <mergeCell ref="B74:F74"/>
    <mergeCell ref="B75:F75"/>
    <mergeCell ref="B64:F64"/>
    <mergeCell ref="B65:F65"/>
    <mergeCell ref="B66:F66"/>
    <mergeCell ref="B67:F67"/>
    <mergeCell ref="B68:F68"/>
    <mergeCell ref="B69:F69"/>
    <mergeCell ref="B82:F82"/>
    <mergeCell ref="B83:F83"/>
    <mergeCell ref="B84:F84"/>
    <mergeCell ref="B85:F85"/>
    <mergeCell ref="B86:F86"/>
    <mergeCell ref="B90:F90"/>
    <mergeCell ref="B96:F96"/>
    <mergeCell ref="B76:F76"/>
    <mergeCell ref="B77:F77"/>
    <mergeCell ref="B78:F78"/>
    <mergeCell ref="B79:F79"/>
    <mergeCell ref="B80:F80"/>
    <mergeCell ref="B81:F81"/>
    <mergeCell ref="B87:F87"/>
    <mergeCell ref="B89:F89"/>
    <mergeCell ref="B99:F99"/>
    <mergeCell ref="B102:F102"/>
    <mergeCell ref="B103:F103"/>
    <mergeCell ref="B104:F104"/>
    <mergeCell ref="B108:F108"/>
    <mergeCell ref="B109:F109"/>
    <mergeCell ref="B91:F91"/>
    <mergeCell ref="B92:F92"/>
    <mergeCell ref="B93:F93"/>
    <mergeCell ref="B94:F94"/>
    <mergeCell ref="B95:F95"/>
    <mergeCell ref="B97:F97"/>
    <mergeCell ref="B98:F98"/>
    <mergeCell ref="B100:F100"/>
    <mergeCell ref="B101:F101"/>
    <mergeCell ref="B105:F105"/>
    <mergeCell ref="B106:F106"/>
    <mergeCell ref="B107:F107"/>
    <mergeCell ref="B117:F117"/>
    <mergeCell ref="B118:F118"/>
    <mergeCell ref="B119:F119"/>
    <mergeCell ref="B120:F120"/>
    <mergeCell ref="B122:F122"/>
    <mergeCell ref="B123:F123"/>
    <mergeCell ref="B110:F110"/>
    <mergeCell ref="B111:F111"/>
    <mergeCell ref="B112:F112"/>
    <mergeCell ref="B113:F113"/>
    <mergeCell ref="B114:F114"/>
    <mergeCell ref="B115:F115"/>
    <mergeCell ref="B116:F116"/>
    <mergeCell ref="B134:F134"/>
    <mergeCell ref="B135:F135"/>
    <mergeCell ref="B136:F136"/>
    <mergeCell ref="B137:F137"/>
    <mergeCell ref="B138:F138"/>
    <mergeCell ref="B139:F139"/>
    <mergeCell ref="B124:F124"/>
    <mergeCell ref="B127:F127"/>
    <mergeCell ref="B128:F128"/>
    <mergeCell ref="B129:F129"/>
    <mergeCell ref="B132:F132"/>
    <mergeCell ref="B133:F133"/>
    <mergeCell ref="B126:F126"/>
    <mergeCell ref="B130:F130"/>
    <mergeCell ref="B125:F125"/>
    <mergeCell ref="B146:F146"/>
    <mergeCell ref="B148:F148"/>
    <mergeCell ref="B149:F149"/>
    <mergeCell ref="B150:F150"/>
    <mergeCell ref="B153:F153"/>
    <mergeCell ref="B155:F155"/>
    <mergeCell ref="B140:F140"/>
    <mergeCell ref="B141:F141"/>
    <mergeCell ref="B142:F142"/>
    <mergeCell ref="B143:F143"/>
    <mergeCell ref="B144:F144"/>
    <mergeCell ref="B145:F145"/>
    <mergeCell ref="B147:F147"/>
    <mergeCell ref="B151:F151"/>
    <mergeCell ref="B152:F152"/>
    <mergeCell ref="B154:F154"/>
    <mergeCell ref="B163:F163"/>
    <mergeCell ref="B164:F164"/>
    <mergeCell ref="B165:F165"/>
    <mergeCell ref="B166:F166"/>
    <mergeCell ref="B167:F167"/>
    <mergeCell ref="B156:F156"/>
    <mergeCell ref="B157:F157"/>
    <mergeCell ref="B159:F159"/>
    <mergeCell ref="B160:F160"/>
    <mergeCell ref="B161:F161"/>
    <mergeCell ref="B162:F162"/>
    <mergeCell ref="B158:F158"/>
    <mergeCell ref="B175:F175"/>
    <mergeCell ref="B176:F176"/>
    <mergeCell ref="B178:F178"/>
    <mergeCell ref="B180:F180"/>
    <mergeCell ref="B181:F181"/>
    <mergeCell ref="B182:F182"/>
    <mergeCell ref="B168:F168"/>
    <mergeCell ref="B169:F169"/>
    <mergeCell ref="B170:F170"/>
    <mergeCell ref="B171:F171"/>
    <mergeCell ref="B173:F173"/>
    <mergeCell ref="B174:F174"/>
    <mergeCell ref="B172:F172"/>
    <mergeCell ref="B177:F177"/>
    <mergeCell ref="B179:F179"/>
    <mergeCell ref="B190:F190"/>
    <mergeCell ref="B197:F197"/>
    <mergeCell ref="B198:F198"/>
    <mergeCell ref="B199:F199"/>
    <mergeCell ref="B200:F200"/>
    <mergeCell ref="B183:F183"/>
    <mergeCell ref="B186:F186"/>
    <mergeCell ref="B187:F187"/>
    <mergeCell ref="B189:F189"/>
    <mergeCell ref="B191:F191"/>
    <mergeCell ref="B192:F192"/>
    <mergeCell ref="B193:F193"/>
    <mergeCell ref="B194:F194"/>
    <mergeCell ref="B195:F195"/>
    <mergeCell ref="B196:F196"/>
    <mergeCell ref="B185:F185"/>
    <mergeCell ref="B188:F188"/>
    <mergeCell ref="B184:F184"/>
    <mergeCell ref="B207:F207"/>
    <mergeCell ref="B208:F208"/>
    <mergeCell ref="B209:F209"/>
    <mergeCell ref="B210:F210"/>
    <mergeCell ref="B211:F211"/>
    <mergeCell ref="B212:F212"/>
    <mergeCell ref="B201:F201"/>
    <mergeCell ref="B202:F202"/>
    <mergeCell ref="B203:F203"/>
    <mergeCell ref="B204:F204"/>
    <mergeCell ref="B205:F205"/>
    <mergeCell ref="B206:F206"/>
    <mergeCell ref="B219:F219"/>
    <mergeCell ref="B220:F220"/>
    <mergeCell ref="B221:F221"/>
    <mergeCell ref="B222:F222"/>
    <mergeCell ref="B223:F223"/>
    <mergeCell ref="B224:F224"/>
    <mergeCell ref="B226:F226"/>
    <mergeCell ref="B213:F213"/>
    <mergeCell ref="B214:F214"/>
    <mergeCell ref="B215:F215"/>
    <mergeCell ref="B216:F216"/>
    <mergeCell ref="B217:F217"/>
    <mergeCell ref="B218:F218"/>
    <mergeCell ref="B232:F232"/>
    <mergeCell ref="B233:F233"/>
    <mergeCell ref="B234:F234"/>
    <mergeCell ref="B235:F235"/>
    <mergeCell ref="B236:F236"/>
    <mergeCell ref="B237:F237"/>
    <mergeCell ref="B250:F250"/>
    <mergeCell ref="B225:F225"/>
    <mergeCell ref="B227:F227"/>
    <mergeCell ref="B228:F228"/>
    <mergeCell ref="B229:F229"/>
    <mergeCell ref="B230:F230"/>
    <mergeCell ref="B231:F231"/>
    <mergeCell ref="B238:F238"/>
    <mergeCell ref="B239:F239"/>
    <mergeCell ref="B240:F240"/>
    <mergeCell ref="B241:F241"/>
    <mergeCell ref="B242:F242"/>
    <mergeCell ref="B243:F243"/>
    <mergeCell ref="B244:F244"/>
    <mergeCell ref="B245:F245"/>
    <mergeCell ref="B255:F255"/>
    <mergeCell ref="B257:F257"/>
    <mergeCell ref="B258:F258"/>
    <mergeCell ref="B259:F259"/>
    <mergeCell ref="B260:F260"/>
    <mergeCell ref="B261:F261"/>
    <mergeCell ref="B262:F262"/>
    <mergeCell ref="B263:F263"/>
    <mergeCell ref="B246:F246"/>
    <mergeCell ref="B247:F247"/>
    <mergeCell ref="B248:F248"/>
    <mergeCell ref="B249:F249"/>
    <mergeCell ref="B251:F251"/>
    <mergeCell ref="B252:F252"/>
    <mergeCell ref="B253:F253"/>
    <mergeCell ref="B254:F254"/>
    <mergeCell ref="B270:F270"/>
    <mergeCell ref="B271:F271"/>
    <mergeCell ref="B272:F272"/>
    <mergeCell ref="B273:F273"/>
    <mergeCell ref="B274:F274"/>
    <mergeCell ref="B275:F275"/>
    <mergeCell ref="B264:F264"/>
    <mergeCell ref="B265:F265"/>
    <mergeCell ref="B266:F266"/>
    <mergeCell ref="B267:F267"/>
    <mergeCell ref="B268:F268"/>
    <mergeCell ref="B269:F269"/>
    <mergeCell ref="A302:F302"/>
    <mergeCell ref="B294:F294"/>
    <mergeCell ref="B295:F295"/>
    <mergeCell ref="B296:F296"/>
    <mergeCell ref="B297:F297"/>
    <mergeCell ref="B298:F298"/>
    <mergeCell ref="B299:F299"/>
    <mergeCell ref="B288:F288"/>
    <mergeCell ref="B289:F289"/>
    <mergeCell ref="B290:F290"/>
    <mergeCell ref="B291:F291"/>
    <mergeCell ref="B292:F292"/>
    <mergeCell ref="B293:F293"/>
    <mergeCell ref="B300:F300"/>
    <mergeCell ref="B282:F282"/>
    <mergeCell ref="B283:F283"/>
    <mergeCell ref="B284:F284"/>
    <mergeCell ref="B285:F285"/>
    <mergeCell ref="B286:F286"/>
    <mergeCell ref="B287:F287"/>
    <mergeCell ref="B276:F276"/>
    <mergeCell ref="B277:F277"/>
    <mergeCell ref="B278:F278"/>
    <mergeCell ref="B279:F279"/>
    <mergeCell ref="B280:F280"/>
    <mergeCell ref="B281:F281"/>
  </mergeCells>
  <pageMargins left="0.15748031496062992" right="0.15748031496062992" top="0.15748031496062992" bottom="0.15748031496062992" header="0" footer="0.15748031496062992"/>
  <pageSetup scale="79" orientation="landscape" r:id="rId1"/>
  <headerFooter alignWithMargins="0"/>
  <ignoredErrors>
    <ignoredError sqref="K250 K255:K256 K226 L147" 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1" tint="0.249977111117893"/>
    <pageSetUpPr fitToPage="1"/>
  </sheetPr>
  <dimension ref="A1:CT66"/>
  <sheetViews>
    <sheetView workbookViewId="0">
      <selection sqref="A1:K1"/>
    </sheetView>
  </sheetViews>
  <sheetFormatPr baseColWidth="10" defaultRowHeight="12.75"/>
  <cols>
    <col min="1" max="1" width="4.5703125" style="2" customWidth="1"/>
    <col min="2" max="2" width="11.5703125" style="2" customWidth="1"/>
    <col min="3" max="3" width="12.5703125" style="2" customWidth="1"/>
    <col min="4" max="16384" width="11.42578125" style="2"/>
  </cols>
  <sheetData>
    <row r="1" spans="1:98">
      <c r="A1" s="854" t="s">
        <v>460</v>
      </c>
      <c r="B1" s="854"/>
      <c r="C1" s="854"/>
      <c r="D1" s="855"/>
      <c r="E1" s="855"/>
      <c r="F1" s="855"/>
      <c r="G1" s="855"/>
      <c r="H1" s="856" t="s">
        <v>461</v>
      </c>
      <c r="I1" s="856"/>
      <c r="J1" s="856"/>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row>
    <row r="2" spans="1:98" ht="18">
      <c r="A2" s="857" t="s">
        <v>1580</v>
      </c>
      <c r="B2" s="857"/>
      <c r="C2" s="857"/>
      <c r="D2" s="857"/>
      <c r="E2" s="857"/>
      <c r="F2" s="857"/>
      <c r="G2" s="857"/>
      <c r="H2" s="857"/>
      <c r="I2" s="857"/>
      <c r="J2" s="857"/>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row>
    <row r="3" spans="1:98" ht="15.75">
      <c r="A3" s="858" t="s">
        <v>1443</v>
      </c>
      <c r="B3" s="858"/>
      <c r="C3" s="858"/>
      <c r="D3" s="858"/>
      <c r="E3" s="858"/>
      <c r="F3" s="858"/>
      <c r="G3" s="858"/>
      <c r="H3" s="858"/>
      <c r="I3" s="858"/>
      <c r="J3" s="858"/>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row>
    <row r="4" spans="1:98" ht="15">
      <c r="A4" s="859" t="s">
        <v>1444</v>
      </c>
      <c r="B4" s="859"/>
      <c r="C4" s="859"/>
      <c r="D4" s="859"/>
      <c r="E4" s="859"/>
      <c r="F4" s="859"/>
      <c r="G4" s="859"/>
      <c r="H4" s="859"/>
      <c r="I4" s="859"/>
      <c r="J4" s="859"/>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row>
    <row r="5" spans="1:98" ht="15">
      <c r="A5" s="859" t="s">
        <v>1445</v>
      </c>
      <c r="B5" s="859"/>
      <c r="C5" s="859"/>
      <c r="D5" s="859"/>
      <c r="E5" s="859"/>
      <c r="F5" s="859"/>
      <c r="G5" s="859"/>
      <c r="H5" s="859"/>
      <c r="I5" s="859"/>
      <c r="J5" s="859"/>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row>
    <row r="6" spans="1:98" ht="15">
      <c r="A6" s="859" t="s">
        <v>1446</v>
      </c>
      <c r="B6" s="859"/>
      <c r="C6" s="859"/>
      <c r="D6" s="859"/>
      <c r="E6" s="859"/>
      <c r="F6" s="859"/>
      <c r="G6" s="859"/>
      <c r="H6" s="859"/>
      <c r="I6" s="859"/>
      <c r="J6" s="85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row>
    <row r="7" spans="1:98" ht="5.25" customHeight="1" thickBot="1">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row>
    <row r="8" spans="1:98" ht="15.75">
      <c r="A8" s="1004" t="s">
        <v>782</v>
      </c>
      <c r="B8" s="1005"/>
      <c r="C8" s="1005"/>
      <c r="D8" s="1005"/>
      <c r="E8" s="1005"/>
      <c r="F8" s="1005"/>
      <c r="G8" s="1005"/>
      <c r="H8" s="1005"/>
      <c r="I8" s="1005"/>
      <c r="J8" s="1006"/>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row>
    <row r="9" spans="1:98" s="4" customFormat="1" ht="5.25" customHeight="1">
      <c r="A9" s="201"/>
      <c r="B9" s="202"/>
      <c r="C9" s="202"/>
      <c r="D9" s="202"/>
      <c r="E9" s="202"/>
      <c r="F9" s="202"/>
      <c r="G9" s="202"/>
      <c r="H9" s="202"/>
      <c r="I9" s="202"/>
      <c r="J9" s="203"/>
    </row>
    <row r="10" spans="1:98" ht="18">
      <c r="A10" s="1007" t="s">
        <v>1018</v>
      </c>
      <c r="B10" s="1008"/>
      <c r="C10" s="1008"/>
      <c r="D10" s="1008"/>
      <c r="E10" s="1008"/>
      <c r="F10" s="1008"/>
      <c r="G10" s="1008"/>
      <c r="H10" s="1008"/>
      <c r="I10" s="1008"/>
      <c r="J10" s="1009"/>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row>
    <row r="11" spans="1:98">
      <c r="A11" s="9"/>
      <c r="B11" s="4"/>
      <c r="C11" s="4"/>
      <c r="D11" s="4"/>
      <c r="E11" s="4"/>
      <c r="F11" s="4"/>
      <c r="G11" s="4"/>
      <c r="H11" s="4"/>
      <c r="I11" s="4"/>
      <c r="J11" s="10"/>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row>
    <row r="12" spans="1:98">
      <c r="A12" s="14"/>
      <c r="B12" s="15"/>
      <c r="C12" s="4"/>
      <c r="D12" s="917"/>
      <c r="E12" s="917"/>
      <c r="F12" s="917"/>
      <c r="G12" s="917"/>
      <c r="H12" s="917"/>
      <c r="I12" s="917"/>
      <c r="J12" s="918"/>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row>
    <row r="13" spans="1:98">
      <c r="A13" s="14"/>
      <c r="B13" s="15"/>
      <c r="C13" s="4"/>
      <c r="D13" s="917"/>
      <c r="E13" s="917"/>
      <c r="F13" s="917"/>
      <c r="G13" s="917"/>
      <c r="H13" s="917"/>
      <c r="I13" s="917"/>
      <c r="J13" s="918"/>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row>
    <row r="14" spans="1:98">
      <c r="A14" s="14"/>
      <c r="B14" s="15"/>
      <c r="C14" s="4"/>
      <c r="D14" s="4"/>
      <c r="E14" s="4"/>
      <c r="F14" s="4"/>
      <c r="G14" s="4"/>
      <c r="H14" s="4"/>
      <c r="I14" s="4"/>
      <c r="J14" s="10"/>
      <c r="K14" s="4"/>
      <c r="L14" s="4"/>
      <c r="M14" s="4"/>
      <c r="N14" s="4"/>
      <c r="O14" s="4"/>
      <c r="P14" s="4"/>
      <c r="Q14" s="4"/>
      <c r="R14" s="4"/>
      <c r="S14" s="4"/>
      <c r="T14" s="4"/>
      <c r="U14" s="4"/>
      <c r="V14" s="4"/>
      <c r="W14" s="4"/>
    </row>
    <row r="15" spans="1:98">
      <c r="A15" s="14"/>
      <c r="B15" s="234" t="s">
        <v>1012</v>
      </c>
      <c r="C15" s="233"/>
      <c r="D15" s="917" t="s">
        <v>1027</v>
      </c>
      <c r="E15" s="917"/>
      <c r="F15" s="917"/>
      <c r="G15" s="917"/>
      <c r="H15" s="917"/>
      <c r="I15" s="917"/>
      <c r="J15" s="918"/>
      <c r="K15" s="4"/>
      <c r="L15" s="4"/>
      <c r="M15" s="4"/>
      <c r="N15" s="4"/>
      <c r="O15" s="4"/>
      <c r="P15" s="4"/>
      <c r="Q15" s="4"/>
      <c r="R15" s="4"/>
      <c r="S15" s="4"/>
      <c r="T15" s="4"/>
      <c r="U15" s="4"/>
      <c r="V15" s="4"/>
      <c r="W15" s="4"/>
    </row>
    <row r="16" spans="1:98">
      <c r="A16" s="14"/>
      <c r="B16" s="15"/>
      <c r="C16" s="4"/>
      <c r="D16" s="917"/>
      <c r="E16" s="917"/>
      <c r="F16" s="917"/>
      <c r="G16" s="917"/>
      <c r="H16" s="917"/>
      <c r="I16" s="917"/>
      <c r="J16" s="918"/>
      <c r="K16" s="4"/>
      <c r="L16" s="4"/>
      <c r="M16" s="4"/>
      <c r="N16" s="4"/>
      <c r="O16" s="4"/>
      <c r="P16" s="4"/>
      <c r="Q16" s="4"/>
      <c r="R16" s="4"/>
      <c r="S16" s="4"/>
      <c r="T16" s="4"/>
      <c r="U16" s="4"/>
      <c r="V16" s="4"/>
      <c r="W16" s="4"/>
    </row>
    <row r="17" spans="1:23">
      <c r="A17" s="14"/>
      <c r="B17" s="258"/>
      <c r="C17" s="258"/>
      <c r="D17" s="917"/>
      <c r="E17" s="917"/>
      <c r="F17" s="917"/>
      <c r="G17" s="917"/>
      <c r="H17" s="917"/>
      <c r="I17" s="917"/>
      <c r="J17" s="918"/>
      <c r="K17" s="4"/>
      <c r="L17" s="4"/>
      <c r="M17" s="4"/>
      <c r="N17" s="4"/>
      <c r="O17" s="4"/>
      <c r="P17" s="4"/>
      <c r="Q17" s="4"/>
      <c r="R17" s="4"/>
      <c r="S17" s="4"/>
      <c r="T17" s="4"/>
      <c r="U17" s="4"/>
      <c r="V17" s="4"/>
      <c r="W17" s="4"/>
    </row>
    <row r="18" spans="1:23">
      <c r="A18" s="14"/>
      <c r="B18" s="258"/>
      <c r="C18" s="258"/>
      <c r="D18" s="4"/>
      <c r="E18" s="4"/>
      <c r="F18" s="4"/>
      <c r="G18" s="4"/>
      <c r="H18" s="4"/>
      <c r="I18" s="4"/>
      <c r="J18" s="10"/>
      <c r="K18" s="4"/>
      <c r="L18" s="4"/>
      <c r="M18" s="4"/>
      <c r="N18" s="4"/>
      <c r="O18" s="4"/>
      <c r="P18" s="4"/>
      <c r="Q18" s="4"/>
      <c r="R18" s="4"/>
      <c r="S18" s="4"/>
      <c r="T18" s="4"/>
      <c r="U18" s="4"/>
      <c r="V18" s="4"/>
      <c r="W18" s="4"/>
    </row>
    <row r="19" spans="1:23" ht="12.75" customHeight="1">
      <c r="A19" s="14"/>
      <c r="B19" s="1010"/>
      <c r="C19" s="1010"/>
      <c r="D19" s="1013" t="s">
        <v>1015</v>
      </c>
      <c r="E19" s="1013"/>
      <c r="F19" s="1013"/>
      <c r="G19" s="1013"/>
      <c r="H19" s="1013"/>
      <c r="I19" s="1013"/>
      <c r="J19" s="1014"/>
      <c r="K19" s="4"/>
      <c r="L19" s="4"/>
      <c r="M19" s="4"/>
      <c r="N19" s="4"/>
      <c r="O19" s="4"/>
      <c r="P19" s="4"/>
      <c r="Q19" s="4"/>
      <c r="R19" s="4"/>
      <c r="S19" s="4"/>
      <c r="T19" s="4"/>
      <c r="U19" s="4"/>
      <c r="V19" s="4"/>
      <c r="W19" s="4"/>
    </row>
    <row r="20" spans="1:23">
      <c r="A20" s="14"/>
      <c r="B20" s="1010"/>
      <c r="C20" s="1010"/>
      <c r="D20" s="1013"/>
      <c r="E20" s="1013"/>
      <c r="F20" s="1013"/>
      <c r="G20" s="1013"/>
      <c r="H20" s="1013"/>
      <c r="I20" s="1013"/>
      <c r="J20" s="1014"/>
      <c r="K20" s="4"/>
      <c r="L20" s="4"/>
      <c r="M20" s="4"/>
      <c r="N20" s="4"/>
      <c r="O20" s="4"/>
      <c r="P20" s="4"/>
      <c r="Q20" s="4"/>
      <c r="R20" s="4"/>
      <c r="S20" s="4"/>
      <c r="T20" s="4"/>
      <c r="U20" s="4"/>
      <c r="V20" s="4"/>
      <c r="W20" s="4"/>
    </row>
    <row r="21" spans="1:23">
      <c r="A21" s="14"/>
      <c r="B21" s="259"/>
      <c r="C21" s="259"/>
      <c r="D21" s="1013"/>
      <c r="E21" s="1013"/>
      <c r="F21" s="1013"/>
      <c r="G21" s="1013"/>
      <c r="H21" s="1013"/>
      <c r="I21" s="1013"/>
      <c r="J21" s="1014"/>
      <c r="K21" s="4"/>
      <c r="L21" s="4"/>
      <c r="M21" s="4"/>
      <c r="N21" s="4"/>
      <c r="O21" s="4"/>
      <c r="P21" s="4"/>
      <c r="Q21" s="4"/>
      <c r="R21" s="4"/>
      <c r="S21" s="4"/>
      <c r="T21" s="4"/>
      <c r="U21" s="4"/>
      <c r="V21" s="4"/>
      <c r="W21" s="4"/>
    </row>
    <row r="22" spans="1:23">
      <c r="A22" s="14"/>
      <c r="B22" s="259"/>
      <c r="C22" s="259"/>
      <c r="D22" s="1013"/>
      <c r="E22" s="1013"/>
      <c r="F22" s="1013"/>
      <c r="G22" s="1013"/>
      <c r="H22" s="1013"/>
      <c r="I22" s="1013"/>
      <c r="J22" s="1014"/>
      <c r="K22" s="4"/>
      <c r="L22" s="4"/>
      <c r="M22" s="4"/>
      <c r="N22" s="4"/>
      <c r="O22" s="4"/>
      <c r="P22" s="4"/>
      <c r="Q22" s="4"/>
      <c r="R22" s="4"/>
      <c r="S22" s="4"/>
      <c r="T22" s="4"/>
      <c r="U22" s="4"/>
      <c r="V22" s="4"/>
      <c r="W22" s="4"/>
    </row>
    <row r="23" spans="1:23">
      <c r="A23" s="14"/>
      <c r="B23" s="259"/>
      <c r="C23" s="259"/>
      <c r="D23" s="1013"/>
      <c r="E23" s="1013"/>
      <c r="F23" s="1013"/>
      <c r="G23" s="1013"/>
      <c r="H23" s="1013"/>
      <c r="I23" s="1013"/>
      <c r="J23" s="1014"/>
      <c r="K23" s="4"/>
      <c r="L23" s="4"/>
      <c r="M23" s="4"/>
      <c r="N23" s="4"/>
      <c r="O23" s="4"/>
      <c r="P23" s="4"/>
      <c r="Q23" s="4"/>
      <c r="R23" s="4"/>
      <c r="S23" s="4"/>
      <c r="T23" s="4"/>
      <c r="U23" s="4"/>
      <c r="V23" s="4"/>
      <c r="W23" s="4"/>
    </row>
    <row r="24" spans="1:23" ht="12.75" customHeight="1">
      <c r="A24" s="14"/>
      <c r="B24" s="1011" t="s">
        <v>1013</v>
      </c>
      <c r="C24" s="1011"/>
      <c r="D24" s="4"/>
      <c r="E24" s="204"/>
      <c r="F24" s="204"/>
      <c r="G24" s="204"/>
      <c r="H24" s="204"/>
      <c r="I24" s="204"/>
      <c r="J24" s="205"/>
      <c r="K24" s="4"/>
      <c r="L24" s="4"/>
      <c r="M24" s="4"/>
      <c r="N24" s="4"/>
      <c r="O24" s="4"/>
      <c r="P24" s="4"/>
      <c r="Q24" s="4"/>
      <c r="R24" s="4"/>
      <c r="S24" s="4"/>
      <c r="T24" s="4"/>
      <c r="U24" s="4"/>
      <c r="V24" s="4"/>
      <c r="W24" s="4"/>
    </row>
    <row r="25" spans="1:23" ht="12.75" customHeight="1">
      <c r="A25" s="14"/>
      <c r="B25" s="1011"/>
      <c r="C25" s="1011"/>
      <c r="D25" s="4"/>
      <c r="E25" s="204"/>
      <c r="F25" s="204"/>
      <c r="G25" s="204"/>
      <c r="H25" s="204"/>
      <c r="I25" s="204"/>
      <c r="J25" s="205"/>
      <c r="K25" s="4"/>
      <c r="L25" s="4"/>
      <c r="M25" s="4"/>
      <c r="N25" s="4"/>
      <c r="O25" s="4"/>
      <c r="P25" s="4"/>
      <c r="Q25" s="4"/>
      <c r="R25" s="4"/>
      <c r="S25" s="4"/>
      <c r="T25" s="4"/>
      <c r="U25" s="4"/>
      <c r="V25" s="4"/>
      <c r="W25" s="4"/>
    </row>
    <row r="26" spans="1:23">
      <c r="A26" s="14"/>
      <c r="B26" s="1011"/>
      <c r="C26" s="1011"/>
      <c r="D26" s="174" t="s">
        <v>1016</v>
      </c>
      <c r="E26" s="204"/>
      <c r="F26" s="204"/>
      <c r="G26" s="204"/>
      <c r="H26" s="204"/>
      <c r="I26" s="204"/>
      <c r="J26" s="205"/>
      <c r="K26" s="4"/>
      <c r="L26" s="4"/>
      <c r="M26" s="4"/>
      <c r="N26" s="4"/>
      <c r="O26" s="4"/>
      <c r="P26" s="4"/>
      <c r="Q26" s="4"/>
      <c r="R26" s="4"/>
      <c r="S26" s="4"/>
      <c r="T26" s="4"/>
      <c r="U26" s="4"/>
      <c r="V26" s="4"/>
      <c r="W26" s="4"/>
    </row>
    <row r="27" spans="1:23">
      <c r="A27" s="14"/>
      <c r="B27" s="1011"/>
      <c r="C27" s="1011"/>
      <c r="D27" s="4"/>
      <c r="E27" s="255"/>
      <c r="F27" s="255"/>
      <c r="G27" s="255"/>
      <c r="H27" s="255"/>
      <c r="I27" s="255"/>
      <c r="J27" s="256"/>
      <c r="K27" s="4"/>
      <c r="L27" s="4"/>
      <c r="M27" s="4"/>
      <c r="N27" s="4"/>
      <c r="O27" s="4"/>
      <c r="P27" s="4"/>
      <c r="Q27" s="4"/>
      <c r="R27" s="4"/>
      <c r="S27" s="4"/>
      <c r="T27" s="4"/>
      <c r="U27" s="4"/>
      <c r="V27" s="4"/>
      <c r="W27" s="4"/>
    </row>
    <row r="28" spans="1:23">
      <c r="A28" s="14"/>
      <c r="B28" s="257"/>
      <c r="C28" s="257"/>
      <c r="D28" s="288" t="s">
        <v>1129</v>
      </c>
      <c r="E28" s="255"/>
      <c r="F28" s="255"/>
      <c r="G28" s="255"/>
      <c r="H28" s="255"/>
      <c r="I28" s="255"/>
      <c r="J28" s="256"/>
      <c r="K28" s="4"/>
      <c r="L28" s="4"/>
      <c r="M28" s="4"/>
      <c r="N28" s="4"/>
      <c r="O28" s="4"/>
      <c r="P28" s="4"/>
      <c r="Q28" s="4"/>
      <c r="R28" s="4"/>
      <c r="S28" s="4"/>
      <c r="T28" s="4"/>
      <c r="U28" s="4"/>
      <c r="V28" s="4"/>
      <c r="W28" s="4"/>
    </row>
    <row r="29" spans="1:23" ht="12.75" customHeight="1">
      <c r="A29" s="14"/>
      <c r="B29" s="257"/>
      <c r="C29" s="257"/>
      <c r="D29" s="1013" t="s">
        <v>1014</v>
      </c>
      <c r="E29" s="1013"/>
      <c r="F29" s="1013"/>
      <c r="G29" s="1013"/>
      <c r="H29" s="1013"/>
      <c r="I29" s="1013"/>
      <c r="J29" s="1014"/>
      <c r="K29" s="4"/>
      <c r="L29" s="4"/>
      <c r="M29" s="4"/>
      <c r="N29" s="4"/>
      <c r="O29" s="4"/>
      <c r="P29" s="4"/>
      <c r="Q29" s="4"/>
      <c r="R29" s="4"/>
      <c r="S29" s="4"/>
      <c r="T29" s="4"/>
      <c r="U29" s="4"/>
      <c r="V29" s="4"/>
      <c r="W29" s="4"/>
    </row>
    <row r="30" spans="1:23">
      <c r="A30" s="14"/>
      <c r="B30" s="257"/>
      <c r="C30" s="257"/>
      <c r="D30" s="1013"/>
      <c r="E30" s="1013"/>
      <c r="F30" s="1013"/>
      <c r="G30" s="1013"/>
      <c r="H30" s="1013"/>
      <c r="I30" s="1013"/>
      <c r="J30" s="1014"/>
      <c r="K30" s="4"/>
      <c r="L30" s="4"/>
      <c r="M30" s="4"/>
      <c r="N30" s="4"/>
      <c r="O30" s="4"/>
      <c r="P30" s="4"/>
      <c r="Q30" s="4"/>
      <c r="R30" s="4"/>
      <c r="S30" s="4"/>
      <c r="T30" s="4"/>
      <c r="U30" s="4"/>
      <c r="V30" s="4"/>
      <c r="W30" s="4"/>
    </row>
    <row r="31" spans="1:23">
      <c r="A31" s="14"/>
      <c r="B31" s="15"/>
      <c r="C31" s="4"/>
      <c r="D31" s="917" t="s">
        <v>1017</v>
      </c>
      <c r="E31" s="917"/>
      <c r="F31" s="917"/>
      <c r="G31" s="917"/>
      <c r="H31" s="917"/>
      <c r="I31" s="917"/>
      <c r="J31" s="918"/>
      <c r="K31" s="4"/>
      <c r="L31" s="4"/>
      <c r="M31" s="4"/>
      <c r="N31" s="4"/>
      <c r="O31" s="4"/>
      <c r="P31" s="4"/>
      <c r="Q31" s="4"/>
      <c r="R31" s="4"/>
      <c r="S31" s="4"/>
      <c r="T31" s="4"/>
      <c r="U31" s="4"/>
      <c r="V31" s="4"/>
      <c r="W31" s="4"/>
    </row>
    <row r="32" spans="1:23">
      <c r="A32" s="14"/>
      <c r="B32" s="15"/>
      <c r="C32" s="4"/>
      <c r="D32" s="917"/>
      <c r="E32" s="917"/>
      <c r="F32" s="917"/>
      <c r="G32" s="917"/>
      <c r="H32" s="917"/>
      <c r="I32" s="917"/>
      <c r="J32" s="918"/>
      <c r="K32" s="4"/>
      <c r="L32" s="4"/>
      <c r="M32" s="4"/>
      <c r="N32" s="4"/>
      <c r="O32" s="4"/>
      <c r="P32" s="4"/>
      <c r="Q32" s="4"/>
      <c r="R32" s="4"/>
      <c r="S32" s="4"/>
      <c r="T32" s="4"/>
      <c r="U32" s="4"/>
      <c r="V32" s="4"/>
      <c r="W32" s="4"/>
    </row>
    <row r="33" spans="1:23">
      <c r="A33" s="14"/>
      <c r="B33" s="15"/>
      <c r="C33" s="4"/>
      <c r="D33" s="4"/>
      <c r="E33" s="261"/>
      <c r="F33" s="260"/>
      <c r="G33" s="255"/>
      <c r="H33" s="255"/>
      <c r="I33" s="255"/>
      <c r="J33" s="256"/>
      <c r="K33" s="4"/>
      <c r="L33" s="4"/>
      <c r="M33" s="4"/>
      <c r="N33" s="4"/>
      <c r="O33" s="4"/>
      <c r="P33" s="4"/>
      <c r="Q33" s="4"/>
      <c r="R33" s="4"/>
      <c r="S33" s="4"/>
      <c r="T33" s="4"/>
      <c r="U33" s="4"/>
      <c r="V33" s="4"/>
      <c r="W33" s="4"/>
    </row>
    <row r="34" spans="1:23">
      <c r="A34" s="14"/>
      <c r="B34" s="15"/>
      <c r="C34" s="4"/>
      <c r="D34" s="917" t="s">
        <v>1325</v>
      </c>
      <c r="E34" s="917"/>
      <c r="F34" s="917"/>
      <c r="G34" s="917"/>
      <c r="H34" s="917"/>
      <c r="I34" s="917"/>
      <c r="J34" s="918"/>
      <c r="K34" s="4"/>
      <c r="L34" s="4"/>
      <c r="M34" s="4"/>
      <c r="N34" s="4"/>
      <c r="O34" s="4"/>
      <c r="P34" s="4"/>
      <c r="Q34" s="4"/>
      <c r="R34" s="4"/>
      <c r="S34" s="4"/>
      <c r="T34" s="4"/>
      <c r="U34" s="4"/>
      <c r="V34" s="4"/>
      <c r="W34" s="4"/>
    </row>
    <row r="35" spans="1:23">
      <c r="A35" s="14"/>
      <c r="B35" s="15"/>
      <c r="C35" s="4"/>
      <c r="D35" s="917"/>
      <c r="E35" s="917"/>
      <c r="F35" s="917"/>
      <c r="G35" s="917"/>
      <c r="H35" s="917"/>
      <c r="I35" s="917"/>
      <c r="J35" s="918"/>
      <c r="K35" s="4"/>
      <c r="L35" s="4"/>
      <c r="M35" s="4"/>
      <c r="N35" s="4"/>
      <c r="O35" s="4"/>
      <c r="P35" s="4"/>
      <c r="Q35" s="4"/>
      <c r="R35" s="4"/>
      <c r="S35" s="4"/>
      <c r="T35" s="4"/>
      <c r="U35" s="4"/>
      <c r="V35" s="4"/>
      <c r="W35" s="4"/>
    </row>
    <row r="36" spans="1:23">
      <c r="A36" s="14"/>
      <c r="B36" s="15"/>
      <c r="C36" s="4"/>
      <c r="D36" s="917"/>
      <c r="E36" s="917"/>
      <c r="F36" s="917"/>
      <c r="G36" s="917"/>
      <c r="H36" s="917"/>
      <c r="I36" s="917"/>
      <c r="J36" s="918"/>
      <c r="K36" s="4"/>
      <c r="L36" s="4"/>
      <c r="M36" s="4"/>
      <c r="N36" s="4"/>
      <c r="O36" s="4"/>
      <c r="P36" s="4"/>
      <c r="Q36" s="4"/>
      <c r="R36" s="4"/>
      <c r="S36" s="4"/>
      <c r="T36" s="4"/>
      <c r="U36" s="4"/>
      <c r="V36" s="4"/>
      <c r="W36" s="4"/>
    </row>
    <row r="37" spans="1:23">
      <c r="A37" s="14"/>
      <c r="B37" s="15"/>
      <c r="C37" s="4"/>
      <c r="D37" s="917"/>
      <c r="E37" s="917"/>
      <c r="F37" s="917"/>
      <c r="G37" s="917"/>
      <c r="H37" s="917"/>
      <c r="I37" s="917"/>
      <c r="J37" s="918"/>
      <c r="K37" s="4"/>
      <c r="L37" s="4"/>
      <c r="M37" s="4"/>
      <c r="N37" s="4"/>
      <c r="O37" s="4"/>
      <c r="P37" s="4"/>
      <c r="Q37" s="4"/>
      <c r="R37" s="4"/>
      <c r="S37" s="4"/>
      <c r="T37" s="4"/>
      <c r="U37" s="4"/>
      <c r="V37" s="4"/>
      <c r="W37" s="4"/>
    </row>
    <row r="38" spans="1:23">
      <c r="A38" s="14"/>
      <c r="B38" s="15"/>
      <c r="C38" s="4"/>
      <c r="D38" s="917"/>
      <c r="E38" s="917"/>
      <c r="F38" s="917"/>
      <c r="G38" s="917"/>
      <c r="H38" s="917"/>
      <c r="I38" s="917"/>
      <c r="J38" s="918"/>
      <c r="K38" s="4"/>
      <c r="L38" s="4"/>
      <c r="M38" s="4"/>
      <c r="N38" s="4"/>
      <c r="O38" s="4"/>
      <c r="P38" s="4"/>
      <c r="Q38" s="4"/>
      <c r="R38" s="4"/>
      <c r="S38" s="4"/>
      <c r="T38" s="4"/>
      <c r="U38" s="4"/>
      <c r="V38" s="4"/>
      <c r="W38" s="4"/>
    </row>
    <row r="39" spans="1:23">
      <c r="A39" s="14"/>
      <c r="B39" s="15"/>
      <c r="C39" s="4"/>
      <c r="D39" s="917" t="s">
        <v>1326</v>
      </c>
      <c r="E39" s="917"/>
      <c r="F39" s="917"/>
      <c r="G39" s="917"/>
      <c r="H39" s="917"/>
      <c r="I39" s="917"/>
      <c r="J39" s="918"/>
      <c r="K39" s="4"/>
      <c r="L39" s="4"/>
      <c r="M39" s="4"/>
      <c r="N39" s="4"/>
      <c r="O39" s="4"/>
      <c r="P39" s="4"/>
      <c r="Q39" s="4"/>
      <c r="R39" s="4"/>
      <c r="S39" s="4"/>
      <c r="T39" s="4"/>
      <c r="U39" s="4"/>
      <c r="V39" s="4"/>
      <c r="W39" s="4"/>
    </row>
    <row r="40" spans="1:23">
      <c r="A40" s="14"/>
      <c r="B40" s="15"/>
      <c r="C40" s="4"/>
      <c r="D40" s="917"/>
      <c r="E40" s="917"/>
      <c r="F40" s="917"/>
      <c r="G40" s="917"/>
      <c r="H40" s="917"/>
      <c r="I40" s="917"/>
      <c r="J40" s="918"/>
      <c r="K40" s="4"/>
      <c r="L40" s="4"/>
      <c r="M40" s="4"/>
      <c r="N40" s="4"/>
      <c r="O40" s="4"/>
      <c r="P40" s="4"/>
      <c r="Q40" s="4"/>
      <c r="R40" s="4"/>
      <c r="S40" s="4"/>
      <c r="T40" s="4"/>
      <c r="U40" s="4"/>
      <c r="V40" s="4"/>
      <c r="W40" s="4"/>
    </row>
    <row r="41" spans="1:23">
      <c r="A41" s="14"/>
      <c r="B41" s="1012"/>
      <c r="C41" s="1012"/>
      <c r="D41" s="917"/>
      <c r="E41" s="917"/>
      <c r="F41" s="917"/>
      <c r="G41" s="917"/>
      <c r="H41" s="917"/>
      <c r="I41" s="917"/>
      <c r="J41" s="918"/>
      <c r="K41" s="4"/>
      <c r="L41" s="4"/>
      <c r="M41" s="4"/>
      <c r="N41" s="4"/>
      <c r="O41" s="4"/>
      <c r="P41" s="4"/>
      <c r="Q41" s="4"/>
      <c r="R41" s="4"/>
      <c r="S41" s="4"/>
      <c r="T41" s="4"/>
      <c r="U41" s="4"/>
      <c r="V41" s="4"/>
      <c r="W41" s="4"/>
    </row>
    <row r="42" spans="1:23">
      <c r="A42" s="14"/>
      <c r="B42" s="1012"/>
      <c r="C42" s="1012"/>
      <c r="D42" s="917"/>
      <c r="E42" s="917"/>
      <c r="F42" s="917"/>
      <c r="G42" s="917"/>
      <c r="H42" s="917"/>
      <c r="I42" s="917"/>
      <c r="J42" s="918"/>
      <c r="K42" s="4"/>
      <c r="L42" s="4"/>
      <c r="M42" s="4"/>
      <c r="N42" s="4"/>
      <c r="O42" s="4"/>
      <c r="P42" s="4"/>
      <c r="Q42" s="4"/>
      <c r="R42" s="4"/>
      <c r="S42" s="4"/>
      <c r="T42" s="4"/>
      <c r="U42" s="4"/>
      <c r="V42" s="4"/>
      <c r="W42" s="4"/>
    </row>
    <row r="43" spans="1:23">
      <c r="A43" s="14"/>
      <c r="B43" s="1012"/>
      <c r="C43" s="1012"/>
      <c r="D43" s="917"/>
      <c r="E43" s="917"/>
      <c r="F43" s="917"/>
      <c r="G43" s="917"/>
      <c r="H43" s="917"/>
      <c r="I43" s="917"/>
      <c r="J43" s="918"/>
      <c r="K43" s="4"/>
      <c r="L43" s="4"/>
      <c r="M43" s="4"/>
      <c r="N43" s="4"/>
      <c r="O43" s="4"/>
      <c r="P43" s="4"/>
      <c r="Q43" s="4"/>
      <c r="R43" s="4"/>
      <c r="S43" s="4"/>
      <c r="T43" s="4"/>
      <c r="U43" s="4"/>
      <c r="V43" s="4"/>
      <c r="W43" s="4"/>
    </row>
    <row r="44" spans="1:23">
      <c r="A44" s="14"/>
      <c r="B44" s="1012"/>
      <c r="C44" s="1012"/>
      <c r="D44" s="917" t="s">
        <v>1442</v>
      </c>
      <c r="E44" s="917"/>
      <c r="F44" s="917"/>
      <c r="G44" s="917"/>
      <c r="H44" s="917"/>
      <c r="I44" s="917"/>
      <c r="J44" s="918"/>
      <c r="K44" s="4"/>
      <c r="L44" s="4"/>
      <c r="M44" s="4"/>
      <c r="N44" s="4"/>
      <c r="O44" s="4"/>
      <c r="P44" s="4"/>
      <c r="Q44" s="4"/>
      <c r="R44" s="4"/>
      <c r="S44" s="4"/>
      <c r="T44" s="4"/>
      <c r="U44" s="4"/>
      <c r="V44" s="4"/>
      <c r="W44" s="4"/>
    </row>
    <row r="45" spans="1:23">
      <c r="A45" s="534"/>
      <c r="B45" s="1012"/>
      <c r="C45" s="1012"/>
      <c r="D45" s="917"/>
      <c r="E45" s="917"/>
      <c r="F45" s="917"/>
      <c r="G45" s="917"/>
      <c r="H45" s="917"/>
      <c r="I45" s="917"/>
      <c r="J45" s="918"/>
      <c r="K45" s="4"/>
      <c r="L45" s="4"/>
      <c r="M45" s="4"/>
      <c r="N45" s="4"/>
      <c r="O45" s="4"/>
      <c r="P45" s="4"/>
      <c r="Q45" s="4"/>
      <c r="R45" s="4"/>
      <c r="S45" s="4"/>
      <c r="T45" s="4"/>
      <c r="U45" s="4"/>
      <c r="V45" s="4"/>
      <c r="W45" s="4"/>
    </row>
    <row r="46" spans="1:23">
      <c r="A46" s="14"/>
      <c r="B46" s="1012"/>
      <c r="C46" s="1012"/>
      <c r="D46" s="917"/>
      <c r="E46" s="917"/>
      <c r="F46" s="917"/>
      <c r="G46" s="917"/>
      <c r="H46" s="917"/>
      <c r="I46" s="917"/>
      <c r="J46" s="918"/>
      <c r="K46" s="4"/>
      <c r="L46" s="4"/>
      <c r="M46" s="4"/>
      <c r="N46" s="4"/>
      <c r="O46" s="4"/>
      <c r="P46" s="4"/>
      <c r="Q46" s="4"/>
      <c r="R46" s="4"/>
      <c r="S46" s="4"/>
      <c r="T46" s="4"/>
      <c r="U46" s="4"/>
      <c r="V46" s="4"/>
      <c r="W46" s="4"/>
    </row>
    <row r="47" spans="1:23" ht="4.5" customHeight="1" thickBot="1">
      <c r="A47" s="16"/>
      <c r="B47" s="12"/>
      <c r="C47" s="12"/>
      <c r="D47" s="12"/>
      <c r="E47" s="12"/>
      <c r="F47" s="12"/>
      <c r="G47" s="12"/>
      <c r="H47" s="12"/>
      <c r="I47" s="12"/>
      <c r="J47" s="13"/>
      <c r="K47" s="4"/>
      <c r="L47" s="4"/>
      <c r="M47" s="4"/>
      <c r="N47" s="4"/>
      <c r="O47" s="4"/>
      <c r="P47" s="4"/>
      <c r="Q47" s="4"/>
      <c r="R47" s="4"/>
      <c r="S47" s="4"/>
      <c r="T47" s="4"/>
      <c r="U47" s="4"/>
      <c r="V47" s="4"/>
      <c r="W47" s="4"/>
    </row>
    <row r="48" spans="1:23">
      <c r="A48" s="4"/>
      <c r="B48" s="4"/>
      <c r="C48" s="4"/>
      <c r="D48" s="4"/>
      <c r="E48" s="4"/>
      <c r="F48" s="4"/>
      <c r="G48" s="4"/>
      <c r="H48" s="4"/>
      <c r="I48" s="4"/>
      <c r="J48" s="4"/>
      <c r="K48" s="4"/>
      <c r="L48" s="4"/>
      <c r="M48" s="4"/>
      <c r="N48" s="4"/>
      <c r="O48" s="4"/>
      <c r="P48" s="4"/>
      <c r="Q48" s="4"/>
      <c r="R48" s="4"/>
      <c r="S48" s="4"/>
      <c r="T48" s="4"/>
      <c r="U48" s="4"/>
      <c r="V48" s="4"/>
      <c r="W48" s="4"/>
    </row>
    <row r="49" spans="1:21">
      <c r="A49" s="4"/>
      <c r="B49" s="4"/>
      <c r="C49" s="4"/>
      <c r="D49" s="4"/>
      <c r="E49" s="4"/>
      <c r="F49" s="4"/>
      <c r="G49" s="4"/>
      <c r="H49" s="4"/>
      <c r="I49" s="4"/>
      <c r="J49" s="4"/>
      <c r="K49" s="4"/>
      <c r="L49" s="4"/>
      <c r="M49" s="4"/>
      <c r="N49" s="4"/>
      <c r="O49" s="4"/>
      <c r="P49" s="4"/>
      <c r="Q49" s="4"/>
      <c r="R49" s="4"/>
      <c r="S49" s="4"/>
      <c r="T49" s="4"/>
      <c r="U49" s="4"/>
    </row>
    <row r="50" spans="1:21">
      <c r="A50" s="4"/>
      <c r="B50" s="4"/>
      <c r="C50" s="4"/>
      <c r="D50" s="4"/>
      <c r="E50" s="4"/>
      <c r="F50" s="4"/>
      <c r="G50" s="4"/>
      <c r="H50" s="4"/>
      <c r="I50" s="4"/>
      <c r="J50" s="4"/>
      <c r="K50" s="4"/>
      <c r="L50" s="4"/>
      <c r="M50" s="4"/>
      <c r="N50" s="4"/>
      <c r="O50" s="4"/>
      <c r="P50" s="4"/>
      <c r="Q50" s="4"/>
      <c r="R50" s="4"/>
      <c r="S50" s="4"/>
      <c r="T50" s="4"/>
      <c r="U50" s="4"/>
    </row>
    <row r="51" spans="1:21">
      <c r="A51" s="4"/>
      <c r="B51" s="4"/>
      <c r="C51" s="4"/>
      <c r="D51" s="4"/>
      <c r="E51" s="4"/>
      <c r="F51" s="4"/>
      <c r="G51" s="4"/>
      <c r="H51" s="4"/>
      <c r="I51" s="4"/>
      <c r="J51" s="4"/>
      <c r="K51" s="4"/>
      <c r="L51" s="4"/>
      <c r="M51" s="4"/>
      <c r="N51" s="4"/>
      <c r="O51" s="4"/>
      <c r="P51" s="4"/>
      <c r="Q51" s="4"/>
      <c r="R51" s="4"/>
      <c r="S51" s="4"/>
      <c r="T51" s="4"/>
      <c r="U51" s="4"/>
    </row>
    <row r="52" spans="1:21">
      <c r="A52" s="4"/>
      <c r="B52" s="4"/>
      <c r="C52" s="4"/>
      <c r="D52" s="4"/>
      <c r="E52" s="4"/>
      <c r="F52" s="4"/>
      <c r="G52" s="4"/>
      <c r="H52" s="4"/>
      <c r="I52" s="4"/>
      <c r="J52" s="4"/>
      <c r="K52" s="4"/>
      <c r="L52" s="4"/>
      <c r="M52" s="4"/>
      <c r="N52" s="4"/>
      <c r="O52" s="4"/>
      <c r="P52" s="4"/>
      <c r="Q52" s="4"/>
      <c r="R52" s="4"/>
      <c r="S52" s="4"/>
      <c r="T52" s="4"/>
      <c r="U52" s="4"/>
    </row>
    <row r="53" spans="1:21">
      <c r="A53" s="4"/>
      <c r="B53" s="4"/>
      <c r="C53" s="4"/>
      <c r="D53" s="4"/>
      <c r="E53" s="4"/>
      <c r="F53" s="4"/>
      <c r="G53" s="4"/>
      <c r="H53" s="4"/>
      <c r="I53" s="4"/>
      <c r="J53" s="4"/>
      <c r="K53" s="4"/>
      <c r="L53" s="4"/>
      <c r="M53" s="4"/>
      <c r="N53" s="4"/>
      <c r="O53" s="4"/>
      <c r="P53" s="4"/>
      <c r="Q53" s="4"/>
      <c r="R53" s="4"/>
      <c r="S53" s="4"/>
    </row>
    <row r="54" spans="1:21">
      <c r="A54" s="4"/>
      <c r="B54" s="4"/>
      <c r="C54" s="4"/>
      <c r="D54" s="4"/>
      <c r="E54" s="4"/>
      <c r="F54" s="4"/>
      <c r="G54" s="4"/>
      <c r="H54" s="4"/>
      <c r="I54" s="4"/>
      <c r="J54" s="4"/>
      <c r="K54" s="4"/>
      <c r="L54" s="4"/>
      <c r="M54" s="4"/>
      <c r="N54" s="4"/>
      <c r="O54" s="4"/>
      <c r="P54" s="4"/>
      <c r="Q54" s="4"/>
      <c r="R54" s="4"/>
      <c r="S54" s="4"/>
    </row>
    <row r="55" spans="1:21">
      <c r="A55" s="4"/>
      <c r="B55" s="4"/>
      <c r="C55" s="4"/>
      <c r="D55" s="4"/>
      <c r="E55" s="4"/>
      <c r="F55" s="4"/>
      <c r="G55" s="4"/>
      <c r="H55" s="4"/>
      <c r="I55" s="4"/>
      <c r="J55" s="4"/>
      <c r="K55" s="4"/>
      <c r="L55" s="4"/>
      <c r="M55" s="4"/>
      <c r="N55" s="4"/>
      <c r="O55" s="4"/>
      <c r="P55" s="4"/>
      <c r="Q55" s="4"/>
      <c r="R55" s="4"/>
      <c r="S55" s="4"/>
    </row>
    <row r="56" spans="1:21">
      <c r="A56" s="4"/>
      <c r="B56" s="4"/>
      <c r="C56" s="4"/>
      <c r="D56" s="4"/>
      <c r="E56" s="4"/>
      <c r="F56" s="4"/>
      <c r="G56" s="4"/>
      <c r="H56" s="4"/>
      <c r="I56" s="4"/>
      <c r="J56" s="4"/>
      <c r="K56" s="4"/>
      <c r="L56" s="4"/>
      <c r="M56" s="4"/>
      <c r="N56" s="4"/>
      <c r="O56" s="4"/>
      <c r="P56" s="4"/>
      <c r="Q56" s="4"/>
      <c r="R56" s="4"/>
      <c r="S56" s="4"/>
    </row>
    <row r="57" spans="1:21">
      <c r="A57" s="4"/>
      <c r="B57" s="4"/>
      <c r="C57" s="4"/>
      <c r="D57" s="4"/>
      <c r="E57" s="4"/>
      <c r="F57" s="4"/>
      <c r="G57" s="4"/>
      <c r="H57" s="4"/>
      <c r="I57" s="4"/>
      <c r="J57" s="4"/>
      <c r="K57" s="4"/>
      <c r="L57" s="4"/>
      <c r="M57" s="4"/>
      <c r="N57" s="4"/>
      <c r="O57" s="4"/>
      <c r="P57" s="4"/>
      <c r="Q57" s="4"/>
      <c r="R57" s="4"/>
      <c r="S57" s="4"/>
    </row>
    <row r="58" spans="1:21">
      <c r="A58" s="4"/>
      <c r="B58" s="4"/>
      <c r="C58" s="4"/>
      <c r="D58" s="4"/>
      <c r="E58" s="4"/>
      <c r="F58" s="4"/>
      <c r="G58" s="4"/>
      <c r="H58" s="4"/>
      <c r="I58" s="4"/>
      <c r="J58" s="4"/>
      <c r="K58" s="4"/>
      <c r="L58" s="4"/>
      <c r="M58" s="4"/>
      <c r="N58" s="4"/>
      <c r="O58" s="4"/>
      <c r="P58" s="4"/>
      <c r="Q58" s="4"/>
      <c r="R58" s="4"/>
      <c r="S58" s="4"/>
    </row>
    <row r="59" spans="1:21">
      <c r="A59" s="4"/>
      <c r="B59" s="4"/>
      <c r="C59" s="4"/>
      <c r="D59" s="4"/>
      <c r="E59" s="4"/>
      <c r="F59" s="4"/>
      <c r="G59" s="4"/>
      <c r="H59" s="4"/>
      <c r="I59" s="4"/>
      <c r="J59" s="4"/>
      <c r="K59" s="4"/>
      <c r="L59" s="4"/>
      <c r="M59" s="4"/>
      <c r="N59" s="4"/>
      <c r="O59" s="4"/>
      <c r="P59" s="4"/>
      <c r="Q59" s="4"/>
      <c r="R59" s="4"/>
      <c r="S59" s="4"/>
    </row>
    <row r="60" spans="1:21">
      <c r="A60" s="4"/>
      <c r="B60" s="4"/>
      <c r="C60" s="4"/>
      <c r="D60" s="4"/>
      <c r="E60" s="4"/>
      <c r="F60" s="4"/>
      <c r="G60" s="4"/>
      <c r="H60" s="4"/>
      <c r="I60" s="4"/>
      <c r="J60" s="4"/>
      <c r="K60" s="4"/>
      <c r="L60" s="4"/>
      <c r="M60" s="4"/>
      <c r="N60" s="4"/>
      <c r="O60" s="4"/>
      <c r="P60" s="4"/>
      <c r="Q60" s="4"/>
      <c r="R60" s="4"/>
      <c r="S60" s="4"/>
    </row>
    <row r="61" spans="1:21">
      <c r="A61" s="4"/>
      <c r="B61" s="4"/>
      <c r="C61" s="4"/>
      <c r="D61" s="4"/>
      <c r="E61" s="4"/>
      <c r="F61" s="4"/>
      <c r="G61" s="4"/>
      <c r="H61" s="4"/>
      <c r="I61" s="4"/>
      <c r="J61" s="4"/>
      <c r="K61" s="4"/>
      <c r="L61" s="4"/>
      <c r="M61" s="4"/>
      <c r="N61" s="4"/>
      <c r="O61" s="4"/>
      <c r="P61" s="4"/>
      <c r="Q61" s="4"/>
      <c r="R61" s="4"/>
      <c r="S61" s="4"/>
    </row>
    <row r="62" spans="1:21">
      <c r="A62" s="4"/>
      <c r="B62" s="4"/>
      <c r="C62" s="4"/>
      <c r="D62" s="4"/>
      <c r="E62" s="4"/>
      <c r="F62" s="4"/>
      <c r="G62" s="4"/>
      <c r="H62" s="4"/>
      <c r="I62" s="4"/>
      <c r="J62" s="4"/>
      <c r="K62" s="4"/>
      <c r="L62" s="4"/>
      <c r="M62" s="4"/>
      <c r="N62" s="4"/>
      <c r="O62" s="4"/>
      <c r="P62" s="4"/>
      <c r="Q62" s="4"/>
      <c r="R62" s="4"/>
      <c r="S62" s="4"/>
    </row>
    <row r="63" spans="1:21">
      <c r="A63" s="4"/>
      <c r="B63" s="4"/>
      <c r="C63" s="4"/>
      <c r="D63" s="4"/>
      <c r="E63" s="4"/>
      <c r="F63" s="4"/>
      <c r="G63" s="4"/>
      <c r="H63" s="4"/>
      <c r="I63" s="4"/>
      <c r="J63" s="4"/>
      <c r="K63" s="4"/>
      <c r="L63" s="4"/>
      <c r="M63" s="4"/>
      <c r="N63" s="4"/>
      <c r="O63" s="4"/>
      <c r="P63" s="4"/>
      <c r="Q63" s="4"/>
      <c r="R63" s="4"/>
      <c r="S63" s="4"/>
    </row>
    <row r="64" spans="1:21">
      <c r="A64" s="4"/>
      <c r="B64" s="4"/>
      <c r="C64" s="4"/>
      <c r="D64" s="4"/>
      <c r="E64" s="4"/>
      <c r="F64" s="4"/>
      <c r="G64" s="4"/>
      <c r="H64" s="4"/>
      <c r="I64" s="4"/>
      <c r="J64" s="4"/>
      <c r="K64" s="4"/>
      <c r="L64" s="4"/>
      <c r="M64" s="4"/>
      <c r="N64" s="4"/>
      <c r="O64" s="4"/>
      <c r="P64" s="4"/>
      <c r="Q64" s="4"/>
      <c r="R64" s="4"/>
      <c r="S64" s="4"/>
    </row>
    <row r="65" spans="1:19">
      <c r="A65" s="4"/>
      <c r="B65" s="4"/>
      <c r="C65" s="4"/>
      <c r="D65" s="4"/>
      <c r="E65" s="4"/>
      <c r="F65" s="4"/>
      <c r="G65" s="4"/>
      <c r="H65" s="4"/>
      <c r="I65" s="4"/>
      <c r="J65" s="4"/>
      <c r="K65" s="4"/>
      <c r="L65" s="4"/>
      <c r="M65" s="4"/>
      <c r="N65" s="4"/>
      <c r="O65" s="4"/>
      <c r="P65" s="4"/>
      <c r="Q65" s="4"/>
      <c r="R65" s="4"/>
      <c r="S65" s="4"/>
    </row>
    <row r="66" spans="1:19">
      <c r="A66" s="4"/>
      <c r="B66" s="4"/>
      <c r="C66" s="4"/>
      <c r="D66" s="4"/>
      <c r="E66" s="4"/>
      <c r="F66" s="4"/>
      <c r="G66" s="4"/>
      <c r="H66" s="4"/>
      <c r="I66" s="4"/>
      <c r="J66" s="4"/>
      <c r="K66" s="4"/>
      <c r="L66" s="4"/>
      <c r="M66" s="4"/>
      <c r="N66" s="4"/>
      <c r="O66" s="4"/>
      <c r="P66" s="4"/>
      <c r="Q66" s="4"/>
      <c r="R66" s="4"/>
      <c r="S66" s="4"/>
    </row>
  </sheetData>
  <mergeCells count="22">
    <mergeCell ref="D12:J13"/>
    <mergeCell ref="D15:J17"/>
    <mergeCell ref="D39:J41"/>
    <mergeCell ref="D42:J43"/>
    <mergeCell ref="B19:C20"/>
    <mergeCell ref="B24:C27"/>
    <mergeCell ref="B41:C46"/>
    <mergeCell ref="D19:J23"/>
    <mergeCell ref="D29:J30"/>
    <mergeCell ref="D31:J32"/>
    <mergeCell ref="D34:J38"/>
    <mergeCell ref="D44:J46"/>
    <mergeCell ref="A6:J6"/>
    <mergeCell ref="A4:J4"/>
    <mergeCell ref="A5:J5"/>
    <mergeCell ref="A8:J8"/>
    <mergeCell ref="A10:J10"/>
    <mergeCell ref="A1:C1"/>
    <mergeCell ref="D1:G1"/>
    <mergeCell ref="H1:J1"/>
    <mergeCell ref="A2:J2"/>
    <mergeCell ref="A3:J3"/>
  </mergeCells>
  <printOptions horizontalCentered="1"/>
  <pageMargins left="0.55118110236220474" right="0.62992125984251968" top="0.74803149606299213" bottom="0.15748031496062992" header="0" footer="0.15748031496062992"/>
  <pageSetup scale="87" fitToHeight="100"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621132"/>
  </sheetPr>
  <dimension ref="A1:K37"/>
  <sheetViews>
    <sheetView topLeftCell="A13" workbookViewId="0">
      <selection sqref="A1:K1"/>
    </sheetView>
  </sheetViews>
  <sheetFormatPr baseColWidth="10" defaultRowHeight="12.75"/>
  <cols>
    <col min="1" max="1" width="3.7109375" style="2" customWidth="1"/>
    <col min="2" max="2" width="11.5703125" style="2" bestFit="1" customWidth="1"/>
    <col min="3" max="3" width="12.5703125" style="2" customWidth="1"/>
    <col min="4" max="9" width="11.42578125" style="2"/>
    <col min="10" max="10" width="3.7109375" style="2" customWidth="1"/>
    <col min="11" max="16384" width="11.42578125" style="2"/>
  </cols>
  <sheetData>
    <row r="1" spans="1:10" ht="15" customHeight="1">
      <c r="A1" s="4"/>
      <c r="B1" s="4"/>
      <c r="C1" s="4"/>
      <c r="D1" s="4"/>
      <c r="E1" s="4"/>
      <c r="F1" s="4"/>
      <c r="G1" s="4"/>
      <c r="H1" s="4"/>
      <c r="I1" s="4"/>
      <c r="J1" s="4"/>
    </row>
    <row r="2" spans="1:10" ht="15" customHeight="1">
      <c r="A2" s="4"/>
      <c r="B2" s="4"/>
      <c r="C2" s="4"/>
      <c r="D2" s="4"/>
      <c r="E2" s="4"/>
      <c r="F2" s="4"/>
      <c r="G2" s="4"/>
      <c r="H2" s="4"/>
      <c r="I2" s="4"/>
      <c r="J2" s="4"/>
    </row>
    <row r="3" spans="1:10" ht="15" customHeight="1">
      <c r="A3" s="4"/>
      <c r="B3" s="4"/>
      <c r="C3" s="4"/>
      <c r="D3" s="4"/>
      <c r="E3" s="4"/>
      <c r="F3" s="4"/>
      <c r="G3" s="4"/>
      <c r="H3" s="4"/>
      <c r="I3" s="4"/>
      <c r="J3" s="4"/>
    </row>
    <row r="4" spans="1:10" ht="15" customHeight="1">
      <c r="A4" s="4"/>
      <c r="B4" s="4"/>
      <c r="C4" s="4"/>
      <c r="D4" s="4"/>
      <c r="E4" s="4"/>
      <c r="F4" s="4"/>
      <c r="G4" s="4"/>
      <c r="H4" s="4"/>
      <c r="I4" s="4"/>
      <c r="J4" s="4"/>
    </row>
    <row r="5" spans="1:10">
      <c r="A5" s="4"/>
      <c r="B5" s="4"/>
      <c r="C5" s="4"/>
      <c r="D5" s="4"/>
      <c r="E5" s="4"/>
      <c r="F5" s="4"/>
      <c r="G5" s="4"/>
      <c r="H5" s="4"/>
      <c r="I5" s="4"/>
      <c r="J5" s="4"/>
    </row>
    <row r="6" spans="1:10">
      <c r="A6" s="4"/>
      <c r="B6" s="4"/>
      <c r="C6" s="4"/>
      <c r="D6" s="4"/>
      <c r="E6" s="4"/>
      <c r="F6" s="4"/>
      <c r="G6" s="4"/>
      <c r="H6" s="4"/>
      <c r="I6" s="4"/>
      <c r="J6" s="4"/>
    </row>
    <row r="7" spans="1:10">
      <c r="A7" s="4"/>
      <c r="B7" s="4"/>
      <c r="C7" s="4"/>
      <c r="D7" s="4"/>
      <c r="E7" s="4"/>
      <c r="F7" s="4"/>
      <c r="G7" s="4"/>
      <c r="H7" s="4"/>
      <c r="I7" s="4"/>
      <c r="J7" s="4"/>
    </row>
    <row r="8" spans="1:10">
      <c r="A8" s="4"/>
      <c r="B8" s="4"/>
      <c r="C8" s="4"/>
      <c r="D8" s="4"/>
      <c r="E8" s="4"/>
      <c r="F8" s="4"/>
      <c r="G8" s="4"/>
      <c r="H8" s="4"/>
      <c r="I8" s="4"/>
      <c r="J8" s="4"/>
    </row>
    <row r="9" spans="1:10">
      <c r="A9" s="4"/>
      <c r="B9" s="4"/>
      <c r="C9" s="4"/>
      <c r="D9" s="4"/>
      <c r="E9" s="4"/>
      <c r="F9" s="4"/>
      <c r="G9" s="4"/>
      <c r="H9" s="4"/>
      <c r="I9" s="4"/>
      <c r="J9" s="4"/>
    </row>
    <row r="10" spans="1:10">
      <c r="A10" s="4"/>
      <c r="B10" s="4"/>
      <c r="C10" s="4"/>
      <c r="D10" s="4"/>
      <c r="E10" s="4"/>
      <c r="F10" s="4"/>
      <c r="G10" s="4"/>
      <c r="H10" s="4"/>
      <c r="I10" s="4"/>
      <c r="J10" s="4"/>
    </row>
    <row r="11" spans="1:10">
      <c r="A11" s="4"/>
      <c r="B11" s="4"/>
      <c r="C11" s="4"/>
      <c r="D11" s="4"/>
      <c r="E11" s="4"/>
      <c r="F11" s="4"/>
      <c r="G11" s="4"/>
      <c r="H11" s="4"/>
      <c r="I11" s="4"/>
      <c r="J11" s="4"/>
    </row>
    <row r="12" spans="1:10">
      <c r="A12" s="4"/>
      <c r="B12" s="4"/>
      <c r="C12" s="4"/>
      <c r="D12" s="4"/>
      <c r="E12" s="4"/>
      <c r="F12" s="4"/>
      <c r="G12" s="4"/>
      <c r="H12" s="4"/>
      <c r="I12" s="4"/>
      <c r="J12" s="4"/>
    </row>
    <row r="13" spans="1:10">
      <c r="A13" s="4"/>
      <c r="B13" s="4"/>
      <c r="C13" s="4"/>
      <c r="D13" s="4"/>
      <c r="E13" s="4"/>
      <c r="F13" s="4"/>
      <c r="G13" s="4"/>
      <c r="H13" s="4"/>
      <c r="I13" s="4"/>
      <c r="J13" s="4"/>
    </row>
    <row r="14" spans="1:10">
      <c r="A14" s="4"/>
      <c r="B14" s="4"/>
      <c r="C14" s="4"/>
      <c r="D14" s="4"/>
      <c r="E14" s="4"/>
      <c r="F14" s="4"/>
      <c r="G14" s="4"/>
      <c r="H14" s="4"/>
      <c r="I14" s="4"/>
      <c r="J14" s="4"/>
    </row>
    <row r="15" spans="1:10">
      <c r="A15" s="4"/>
      <c r="B15" s="4"/>
      <c r="C15" s="4"/>
      <c r="D15" s="4"/>
      <c r="E15" s="4"/>
      <c r="F15" s="4"/>
      <c r="G15" s="4"/>
      <c r="H15" s="4"/>
      <c r="I15" s="4"/>
      <c r="J15" s="4"/>
    </row>
    <row r="16" spans="1:10">
      <c r="A16" s="4"/>
      <c r="B16" s="4"/>
      <c r="C16" s="4"/>
      <c r="D16" s="4"/>
      <c r="E16" s="4"/>
      <c r="F16" s="4"/>
      <c r="G16" s="4"/>
      <c r="H16" s="4"/>
      <c r="I16" s="4"/>
      <c r="J16" s="4"/>
    </row>
    <row r="17" spans="1:11" ht="30.75" customHeight="1">
      <c r="A17" s="4"/>
      <c r="B17" s="966"/>
      <c r="C17" s="966"/>
      <c r="D17" s="966"/>
      <c r="E17" s="966"/>
      <c r="F17" s="966"/>
      <c r="G17" s="966"/>
      <c r="H17" s="966"/>
      <c r="I17" s="966"/>
      <c r="J17" s="5"/>
      <c r="K17" s="4"/>
    </row>
    <row r="18" spans="1:11">
      <c r="A18" s="4"/>
      <c r="B18" s="4"/>
      <c r="C18" s="4"/>
      <c r="D18" s="4"/>
      <c r="E18" s="4"/>
      <c r="F18" s="4"/>
      <c r="G18" s="4"/>
      <c r="H18" s="4"/>
      <c r="I18" s="4"/>
      <c r="J18" s="4"/>
    </row>
    <row r="19" spans="1:11">
      <c r="A19" s="4"/>
      <c r="B19" s="4"/>
      <c r="C19" s="4"/>
      <c r="D19" s="4"/>
      <c r="E19" s="4"/>
      <c r="F19" s="4"/>
      <c r="G19" s="4"/>
      <c r="H19" s="4"/>
      <c r="I19" s="4"/>
      <c r="J19" s="4"/>
    </row>
    <row r="20" spans="1:11">
      <c r="A20" s="4"/>
      <c r="B20" s="4"/>
      <c r="C20" s="4"/>
      <c r="D20" s="4"/>
      <c r="E20" s="4"/>
      <c r="F20" s="4"/>
      <c r="G20" s="4"/>
      <c r="H20" s="4"/>
      <c r="I20" s="4"/>
      <c r="J20" s="4"/>
    </row>
    <row r="21" spans="1:11">
      <c r="A21" s="969"/>
      <c r="B21" s="969"/>
      <c r="C21" s="969"/>
      <c r="D21" s="969"/>
      <c r="E21" s="969"/>
      <c r="F21" s="969"/>
      <c r="G21" s="969"/>
      <c r="H21" s="969"/>
      <c r="I21" s="969"/>
      <c r="J21" s="969"/>
    </row>
    <row r="22" spans="1:11">
      <c r="A22" s="4"/>
      <c r="B22" s="4"/>
      <c r="C22" s="4"/>
      <c r="D22" s="4"/>
      <c r="E22" s="4"/>
      <c r="F22" s="4"/>
      <c r="G22" s="4"/>
      <c r="H22" s="4"/>
      <c r="I22" s="4"/>
      <c r="J22" s="4"/>
    </row>
    <row r="23" spans="1:11">
      <c r="A23" s="4"/>
      <c r="B23" s="967" t="s">
        <v>1334</v>
      </c>
      <c r="C23" s="967"/>
      <c r="D23" s="967"/>
      <c r="E23" s="967"/>
      <c r="F23" s="967"/>
      <c r="G23" s="967"/>
      <c r="H23" s="967"/>
      <c r="I23" s="967"/>
      <c r="J23" s="4"/>
    </row>
    <row r="24" spans="1:11" ht="23.25" customHeight="1">
      <c r="A24" s="4"/>
      <c r="B24" s="967"/>
      <c r="C24" s="967"/>
      <c r="D24" s="967"/>
      <c r="E24" s="967"/>
      <c r="F24" s="967"/>
      <c r="G24" s="967"/>
      <c r="H24" s="967"/>
      <c r="I24" s="967"/>
      <c r="J24" s="8"/>
    </row>
    <row r="25" spans="1:11" ht="30.75" customHeight="1">
      <c r="A25" s="4"/>
      <c r="B25" s="967"/>
      <c r="C25" s="967"/>
      <c r="D25" s="967"/>
      <c r="E25" s="967"/>
      <c r="F25" s="967"/>
      <c r="G25" s="967"/>
      <c r="H25" s="967"/>
      <c r="I25" s="967"/>
      <c r="J25" s="5"/>
    </row>
    <row r="26" spans="1:11" ht="12.75" customHeight="1">
      <c r="A26" s="4"/>
      <c r="B26" s="292"/>
      <c r="C26" s="292"/>
      <c r="D26" s="292"/>
      <c r="E26" s="292"/>
      <c r="F26" s="292"/>
      <c r="G26" s="292"/>
      <c r="H26" s="292"/>
      <c r="I26" s="292"/>
      <c r="J26" s="292"/>
    </row>
    <row r="27" spans="1:11" ht="12.75" customHeight="1">
      <c r="A27" s="969"/>
      <c r="B27" s="969"/>
      <c r="C27" s="969"/>
      <c r="D27" s="969"/>
      <c r="E27" s="969"/>
      <c r="F27" s="969"/>
      <c r="G27" s="969"/>
      <c r="H27" s="969"/>
      <c r="I27" s="969"/>
      <c r="J27" s="969"/>
    </row>
    <row r="28" spans="1:11" ht="30.75">
      <c r="A28" s="4"/>
      <c r="B28" s="292"/>
      <c r="C28" s="292"/>
      <c r="D28" s="292"/>
      <c r="E28" s="292"/>
      <c r="F28" s="292"/>
      <c r="G28" s="292"/>
      <c r="H28" s="292"/>
      <c r="I28" s="292"/>
      <c r="J28" s="292"/>
    </row>
    <row r="29" spans="1:11" ht="14.25" customHeight="1">
      <c r="A29" s="4"/>
      <c r="B29" s="7"/>
      <c r="C29" s="7"/>
      <c r="D29" s="7"/>
      <c r="E29" s="7"/>
      <c r="F29" s="7"/>
      <c r="G29" s="7"/>
      <c r="H29" s="7"/>
      <c r="I29" s="7"/>
      <c r="J29" s="7"/>
    </row>
    <row r="30" spans="1:11" ht="23.25" customHeight="1">
      <c r="A30" s="4"/>
      <c r="B30" s="968"/>
      <c r="C30" s="968"/>
      <c r="D30" s="968"/>
      <c r="E30" s="968"/>
      <c r="F30" s="968"/>
      <c r="G30" s="968"/>
      <c r="H30" s="968"/>
      <c r="I30" s="968"/>
      <c r="J30" s="8"/>
    </row>
    <row r="31" spans="1:11" ht="30.75">
      <c r="A31" s="4"/>
      <c r="B31" s="966"/>
      <c r="C31" s="966"/>
      <c r="D31" s="966"/>
      <c r="E31" s="966"/>
      <c r="F31" s="966"/>
      <c r="G31" s="966"/>
      <c r="H31" s="966"/>
      <c r="I31" s="966"/>
      <c r="J31" s="5"/>
    </row>
    <row r="32" spans="1:11" ht="30.75">
      <c r="A32" s="4"/>
      <c r="B32" s="292"/>
      <c r="C32" s="292"/>
      <c r="D32" s="292"/>
      <c r="E32" s="292"/>
      <c r="F32" s="292"/>
      <c r="G32" s="292"/>
      <c r="H32" s="292"/>
      <c r="I32" s="292"/>
      <c r="J32" s="5"/>
    </row>
    <row r="33" spans="1:10" ht="30.75">
      <c r="A33" s="4"/>
      <c r="B33" s="292"/>
      <c r="C33" s="292"/>
      <c r="D33" s="292"/>
      <c r="E33" s="292"/>
      <c r="F33" s="292"/>
      <c r="G33" s="292"/>
      <c r="H33" s="292"/>
      <c r="I33" s="292"/>
      <c r="J33" s="5"/>
    </row>
    <row r="34" spans="1:10" ht="30.75">
      <c r="A34" s="4"/>
      <c r="B34" s="292"/>
      <c r="C34" s="292"/>
      <c r="D34" s="292"/>
      <c r="E34" s="292"/>
      <c r="F34" s="292"/>
      <c r="G34" s="292"/>
      <c r="H34" s="292"/>
      <c r="I34" s="292"/>
      <c r="J34" s="5"/>
    </row>
    <row r="35" spans="1:10">
      <c r="A35" s="4"/>
      <c r="B35" s="4"/>
      <c r="C35" s="4"/>
      <c r="D35" s="4"/>
      <c r="E35" s="4"/>
      <c r="F35" s="4"/>
      <c r="G35" s="4"/>
      <c r="H35" s="4"/>
      <c r="I35" s="4"/>
      <c r="J35" s="4"/>
    </row>
    <row r="36" spans="1:10">
      <c r="A36" s="4"/>
      <c r="B36" s="4"/>
      <c r="C36" s="4"/>
      <c r="D36" s="4"/>
      <c r="E36" s="4"/>
      <c r="F36" s="4"/>
      <c r="G36" s="4"/>
      <c r="H36" s="4"/>
      <c r="I36" s="4"/>
      <c r="J36" s="4"/>
    </row>
    <row r="37" spans="1:10" ht="15" customHeight="1">
      <c r="A37" s="4"/>
      <c r="B37" s="4"/>
      <c r="C37" s="4"/>
      <c r="D37" s="4"/>
      <c r="E37" s="4"/>
      <c r="F37" s="4"/>
      <c r="G37" s="4"/>
      <c r="H37" s="4"/>
      <c r="I37" s="4"/>
      <c r="J37" s="4"/>
    </row>
  </sheetData>
  <mergeCells count="6">
    <mergeCell ref="B17:I17"/>
    <mergeCell ref="B23:I25"/>
    <mergeCell ref="B30:I30"/>
    <mergeCell ref="B31:I31"/>
    <mergeCell ref="A21:J21"/>
    <mergeCell ref="A27:J27"/>
  </mergeCells>
  <printOptions horizontalCentered="1"/>
  <pageMargins left="0.55118110236220474" right="0.64" top="0.74803149606299213" bottom="0.15748031496062992" header="0" footer="0.15748031496062992"/>
  <pageSetup scale="93"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B09A5B"/>
  </sheetPr>
  <dimension ref="A1:K81"/>
  <sheetViews>
    <sheetView zoomScale="86" zoomScaleNormal="86" workbookViewId="0">
      <selection sqref="A1:K1"/>
    </sheetView>
  </sheetViews>
  <sheetFormatPr baseColWidth="10" defaultRowHeight="12.75"/>
  <cols>
    <col min="1" max="1" width="75.5703125" style="2" customWidth="1"/>
    <col min="2" max="2" width="21.28515625" style="2" customWidth="1"/>
    <col min="3" max="3" width="1.7109375" style="2" customWidth="1"/>
    <col min="4" max="4" width="21.28515625" style="2" customWidth="1"/>
    <col min="5" max="5" width="1.7109375" style="2" customWidth="1"/>
    <col min="6" max="6" width="74.42578125" style="2" customWidth="1"/>
    <col min="7" max="7" width="21.28515625" style="2" customWidth="1"/>
    <col min="8" max="8" width="1.7109375" style="2" customWidth="1"/>
    <col min="9" max="9" width="21.28515625" style="2" customWidth="1"/>
    <col min="10" max="16384" width="11.42578125" style="2"/>
  </cols>
  <sheetData>
    <row r="1" spans="1:11" ht="18" customHeight="1">
      <c r="A1" s="1017" t="s">
        <v>0</v>
      </c>
      <c r="B1" s="1017"/>
      <c r="C1" s="1017"/>
      <c r="D1" s="1017"/>
      <c r="E1" s="1017"/>
      <c r="F1" s="1017"/>
      <c r="G1" s="1017"/>
      <c r="H1" s="1017"/>
      <c r="I1" s="1017"/>
      <c r="J1" s="3"/>
      <c r="K1" s="3"/>
    </row>
    <row r="2" spans="1:11" ht="18" customHeight="1">
      <c r="A2" s="1017" t="str">
        <f>'2.ESF (Cuentas)'!A2:I2</f>
        <v>SECRETARIA EJECUTIVA DEL SISTEMA ANTICORRUPCION DEL ESTADO DE CHIAPAS</v>
      </c>
      <c r="B2" s="1017"/>
      <c r="C2" s="1017"/>
      <c r="D2" s="1017"/>
      <c r="E2" s="1017"/>
      <c r="F2" s="1017"/>
      <c r="G2" s="1017"/>
      <c r="H2" s="1017"/>
      <c r="I2" s="1017"/>
      <c r="J2" s="3"/>
      <c r="K2" s="3"/>
    </row>
    <row r="3" spans="1:11" ht="9.9499999999999993" customHeight="1">
      <c r="A3" s="682"/>
      <c r="B3" s="682"/>
      <c r="C3" s="682"/>
      <c r="D3" s="682"/>
      <c r="E3" s="682"/>
      <c r="F3" s="682"/>
      <c r="G3" s="682"/>
      <c r="H3" s="682"/>
      <c r="I3" s="682"/>
      <c r="J3" s="3"/>
      <c r="K3" s="3"/>
    </row>
    <row r="4" spans="1:11" ht="18" customHeight="1">
      <c r="A4" s="1017" t="s">
        <v>1592</v>
      </c>
      <c r="B4" s="1017"/>
      <c r="C4" s="1017"/>
      <c r="D4" s="1017"/>
      <c r="E4" s="1017"/>
      <c r="F4" s="1017"/>
      <c r="G4" s="1017"/>
      <c r="H4" s="1017"/>
      <c r="I4" s="1017"/>
      <c r="J4" s="3"/>
      <c r="K4" s="3"/>
    </row>
    <row r="5" spans="1:11" ht="18" customHeight="1">
      <c r="A5" s="1017" t="s">
        <v>483</v>
      </c>
      <c r="B5" s="1017"/>
      <c r="C5" s="1017"/>
      <c r="D5" s="1017"/>
      <c r="E5" s="1017"/>
      <c r="F5" s="1017"/>
      <c r="G5" s="1017"/>
      <c r="H5" s="1017"/>
      <c r="I5" s="1017"/>
      <c r="J5" s="3"/>
      <c r="K5" s="3"/>
    </row>
    <row r="6" spans="1:11" ht="18" customHeight="1">
      <c r="A6" s="1017" t="s">
        <v>1593</v>
      </c>
      <c r="B6" s="1017"/>
      <c r="C6" s="1017"/>
      <c r="D6" s="1017"/>
      <c r="E6" s="1017"/>
      <c r="F6" s="1017"/>
      <c r="G6" s="1017"/>
      <c r="H6" s="1017"/>
      <c r="I6" s="1017"/>
      <c r="J6" s="3"/>
      <c r="K6" s="3"/>
    </row>
    <row r="7" spans="1:11" ht="15">
      <c r="A7" s="18"/>
      <c r="B7" s="18"/>
      <c r="C7" s="18"/>
      <c r="D7" s="18"/>
      <c r="E7" s="18"/>
      <c r="F7" s="18"/>
      <c r="G7" s="18"/>
      <c r="H7" s="18"/>
      <c r="I7" s="19" t="s">
        <v>485</v>
      </c>
      <c r="J7" s="3"/>
      <c r="K7" s="3"/>
    </row>
    <row r="8" spans="1:11" ht="13.5" thickBot="1">
      <c r="A8" s="4"/>
      <c r="B8" s="4"/>
      <c r="C8" s="4"/>
      <c r="D8" s="4"/>
      <c r="E8" s="4"/>
      <c r="F8" s="4"/>
      <c r="G8" s="20" t="s">
        <v>5</v>
      </c>
      <c r="H8" s="4"/>
      <c r="I8" s="21">
        <f>'2.ESF (Cuentas)'!I8</f>
        <v>44314</v>
      </c>
    </row>
    <row r="9" spans="1:11" ht="24.95" customHeight="1" thickBot="1">
      <c r="A9" s="699" t="s">
        <v>486</v>
      </c>
      <c r="B9" s="694">
        <v>2020</v>
      </c>
      <c r="C9" s="694"/>
      <c r="D9" s="694">
        <v>2019</v>
      </c>
      <c r="E9" s="694"/>
      <c r="F9" s="700" t="s">
        <v>642</v>
      </c>
      <c r="G9" s="694">
        <v>2020</v>
      </c>
      <c r="H9" s="694"/>
      <c r="I9" s="695">
        <v>2019</v>
      </c>
    </row>
    <row r="10" spans="1:11" ht="5.25" customHeight="1">
      <c r="A10" s="15"/>
      <c r="B10" s="4"/>
      <c r="C10" s="4"/>
      <c r="D10" s="4"/>
      <c r="E10" s="4"/>
      <c r="F10" s="4"/>
      <c r="G10" s="4"/>
      <c r="H10" s="4"/>
      <c r="I10" s="4"/>
    </row>
    <row r="11" spans="1:11" s="40" customFormat="1" ht="18" customHeight="1">
      <c r="A11" s="39" t="s">
        <v>598</v>
      </c>
      <c r="F11" s="39" t="s">
        <v>599</v>
      </c>
    </row>
    <row r="12" spans="1:11" s="40" customFormat="1" ht="18" customHeight="1">
      <c r="A12" s="42" t="s">
        <v>600</v>
      </c>
      <c r="B12" s="43">
        <f>SUM('2.ESF (Cuentas)'!B12)</f>
        <v>3107131.04</v>
      </c>
      <c r="C12" s="43"/>
      <c r="D12" s="43">
        <f>SUM('2.ESF (Cuentas)'!D12)</f>
        <v>828319.92999999993</v>
      </c>
      <c r="E12" s="45"/>
      <c r="F12" s="42" t="s">
        <v>492</v>
      </c>
      <c r="G12" s="43">
        <f>SUM('2.ESF (Cuentas)'!G12)</f>
        <v>360402.69</v>
      </c>
      <c r="H12" s="43"/>
      <c r="I12" s="43">
        <f>SUM('2.ESF (Cuentas)'!I12)</f>
        <v>692783.4800000001</v>
      </c>
    </row>
    <row r="13" spans="1:11" s="40" customFormat="1" ht="18" customHeight="1">
      <c r="A13" s="42" t="s">
        <v>491</v>
      </c>
      <c r="B13" s="43">
        <f>SUM('2.ESF (Cuentas)'!B20)</f>
        <v>0</v>
      </c>
      <c r="C13" s="44"/>
      <c r="D13" s="43">
        <f>SUM('2.ESF (Cuentas)'!D20)</f>
        <v>0</v>
      </c>
      <c r="E13" s="45"/>
      <c r="F13" s="42" t="s">
        <v>500</v>
      </c>
      <c r="G13" s="43">
        <f>SUM('2.ESF (Cuentas)'!G20)</f>
        <v>0</v>
      </c>
      <c r="H13" s="43"/>
      <c r="I13" s="43">
        <f>SUM('2.ESF (Cuentas)'!I20)</f>
        <v>0</v>
      </c>
    </row>
    <row r="14" spans="1:11" s="40" customFormat="1" ht="18" customHeight="1">
      <c r="A14" s="42" t="s">
        <v>511</v>
      </c>
      <c r="B14" s="43">
        <f>SUM('2.ESF (Cuentas)'!B28)</f>
        <v>0</v>
      </c>
      <c r="C14" s="44"/>
      <c r="D14" s="43">
        <f>SUM('2.ESF (Cuentas)'!D28)</f>
        <v>0</v>
      </c>
      <c r="E14" s="45"/>
      <c r="F14" s="42" t="s">
        <v>695</v>
      </c>
      <c r="G14" s="43">
        <f>SUM('2.ESF (Cuentas)'!G22)</f>
        <v>0</v>
      </c>
      <c r="H14" s="43"/>
      <c r="I14" s="43">
        <f>SUM('2.ESF (Cuentas)'!I22)</f>
        <v>0</v>
      </c>
    </row>
    <row r="15" spans="1:11" s="40" customFormat="1" ht="18" customHeight="1">
      <c r="A15" s="42" t="s">
        <v>516</v>
      </c>
      <c r="B15" s="43">
        <f>SUM('2.ESF (Cuentas)'!B34)</f>
        <v>0</v>
      </c>
      <c r="C15" s="44"/>
      <c r="D15" s="43">
        <f>SUM('2.ESF (Cuentas)'!D34)</f>
        <v>0</v>
      </c>
      <c r="E15" s="45"/>
      <c r="F15" s="42" t="s">
        <v>1059</v>
      </c>
      <c r="G15" s="666">
        <f>SUM('2.ESF (Cuentas)'!G25)</f>
        <v>0</v>
      </c>
      <c r="H15" s="666"/>
      <c r="I15" s="666">
        <f>SUM('2.ESF (Cuentas)'!I25)</f>
        <v>0</v>
      </c>
    </row>
    <row r="16" spans="1:11" s="40" customFormat="1" ht="18" customHeight="1">
      <c r="A16" s="42" t="s">
        <v>523</v>
      </c>
      <c r="B16" s="43">
        <f>SUM('2.ESF (Cuentas)'!B38)</f>
        <v>0</v>
      </c>
      <c r="C16" s="44"/>
      <c r="D16" s="43">
        <f>SUM('2.ESF (Cuentas)'!D38)</f>
        <v>0</v>
      </c>
      <c r="E16" s="45"/>
      <c r="F16" s="42" t="s">
        <v>506</v>
      </c>
      <c r="G16" s="43">
        <f>SUM('2.ESF (Cuentas)'!G28)</f>
        <v>0</v>
      </c>
      <c r="H16" s="43"/>
      <c r="I16" s="43">
        <f>SUM('2.ESF (Cuentas)'!I28)</f>
        <v>0</v>
      </c>
    </row>
    <row r="17" spans="1:9" s="40" customFormat="1" ht="18" customHeight="1">
      <c r="A17" s="42" t="s">
        <v>526</v>
      </c>
      <c r="B17" s="43">
        <f>SUM('2.ESF (Cuentas)'!B40)</f>
        <v>0</v>
      </c>
      <c r="C17" s="44"/>
      <c r="D17" s="43">
        <f>SUM('2.ESF (Cuentas)'!D40)</f>
        <v>0</v>
      </c>
      <c r="E17" s="45"/>
      <c r="F17" s="42" t="s">
        <v>517</v>
      </c>
      <c r="G17" s="43">
        <f>SUM('2.ESF (Cuentas)'!G35)</f>
        <v>0</v>
      </c>
      <c r="H17" s="43"/>
      <c r="I17" s="43">
        <f>SUM('2.ESF (Cuentas)'!I35)</f>
        <v>0</v>
      </c>
    </row>
    <row r="18" spans="1:9" s="40" customFormat="1" ht="18" customHeight="1">
      <c r="A18" s="42" t="s">
        <v>528</v>
      </c>
      <c r="B18" s="43">
        <f>SUM('2.ESF (Cuentas)'!B42)</f>
        <v>0</v>
      </c>
      <c r="C18" s="44"/>
      <c r="D18" s="43">
        <f>SUM('2.ESF (Cuentas)'!D42)</f>
        <v>0</v>
      </c>
      <c r="E18" s="45"/>
      <c r="F18" s="42" t="s">
        <v>522</v>
      </c>
      <c r="G18" s="43">
        <f>SUM('2.ESF (Cuentas)'!G38)</f>
        <v>0</v>
      </c>
      <c r="H18" s="43"/>
      <c r="I18" s="43">
        <f>SUM('2.ESF (Cuentas)'!I38)</f>
        <v>0</v>
      </c>
    </row>
    <row r="19" spans="1:9" s="40" customFormat="1" ht="18" customHeight="1">
      <c r="A19" s="42"/>
      <c r="B19" s="43"/>
      <c r="C19" s="44"/>
      <c r="D19" s="43"/>
      <c r="E19" s="45"/>
      <c r="F19" s="42"/>
      <c r="G19" s="43"/>
      <c r="H19" s="43"/>
      <c r="I19" s="43"/>
    </row>
    <row r="20" spans="1:9" s="40" customFormat="1" ht="18" customHeight="1">
      <c r="A20" s="39" t="s">
        <v>614</v>
      </c>
      <c r="B20" s="48">
        <f>SUM(B12:B18)</f>
        <v>3107131.04</v>
      </c>
      <c r="C20" s="46"/>
      <c r="D20" s="48">
        <f>SUM(D12:D18)</f>
        <v>828319.92999999993</v>
      </c>
      <c r="E20" s="45"/>
      <c r="F20" s="39" t="s">
        <v>615</v>
      </c>
      <c r="G20" s="48">
        <f>SUM(G12:G18)</f>
        <v>360402.69</v>
      </c>
      <c r="H20" s="41"/>
      <c r="I20" s="48">
        <f>SUM(I12:I18)</f>
        <v>692783.4800000001</v>
      </c>
    </row>
    <row r="21" spans="1:9" s="40" customFormat="1" ht="18" customHeight="1">
      <c r="A21" s="42"/>
      <c r="B21" s="43"/>
      <c r="C21" s="44"/>
      <c r="D21" s="43"/>
      <c r="E21" s="45"/>
      <c r="F21" s="42"/>
      <c r="G21" s="43"/>
      <c r="H21" s="43"/>
      <c r="I21" s="43"/>
    </row>
    <row r="22" spans="1:9" s="40" customFormat="1" ht="18" customHeight="1">
      <c r="A22" s="42"/>
      <c r="B22" s="43"/>
      <c r="C22" s="44"/>
      <c r="D22" s="43"/>
      <c r="E22" s="45"/>
      <c r="F22" s="42"/>
      <c r="G22" s="44"/>
      <c r="H22" s="44"/>
      <c r="I22" s="44"/>
    </row>
    <row r="23" spans="1:9" s="40" customFormat="1" ht="18" customHeight="1">
      <c r="A23" s="39" t="s">
        <v>616</v>
      </c>
      <c r="B23" s="43"/>
      <c r="C23" s="44"/>
      <c r="D23" s="43"/>
      <c r="E23" s="45"/>
      <c r="F23" s="39" t="s">
        <v>617</v>
      </c>
      <c r="G23" s="44"/>
      <c r="H23" s="44"/>
      <c r="I23" s="44"/>
    </row>
    <row r="24" spans="1:9" s="40" customFormat="1" ht="18" customHeight="1">
      <c r="A24" s="42" t="s">
        <v>533</v>
      </c>
      <c r="B24" s="43">
        <f>SUM('2.ESF (Cuentas)'!B50)</f>
        <v>0</v>
      </c>
      <c r="C24" s="44"/>
      <c r="D24" s="43">
        <f>SUM('2.ESF (Cuentas)'!D50)</f>
        <v>0</v>
      </c>
      <c r="E24" s="45"/>
      <c r="F24" s="42" t="s">
        <v>530</v>
      </c>
      <c r="G24" s="44">
        <f>SUM('2.ESF (Cuentas)'!G48)</f>
        <v>0</v>
      </c>
      <c r="H24" s="44"/>
      <c r="I24" s="44">
        <f>SUM('2.ESF (Cuentas)'!I48)</f>
        <v>0</v>
      </c>
    </row>
    <row r="25" spans="1:9" s="40" customFormat="1" ht="18" customHeight="1">
      <c r="A25" s="42" t="s">
        <v>540</v>
      </c>
      <c r="B25" s="43">
        <f>SUM('2.ESF (Cuentas)'!B55)</f>
        <v>0</v>
      </c>
      <c r="C25" s="44"/>
      <c r="D25" s="43">
        <f>SUM('2.ESF (Cuentas)'!D55)</f>
        <v>0</v>
      </c>
      <c r="E25" s="45"/>
      <c r="F25" s="42" t="s">
        <v>531</v>
      </c>
      <c r="G25" s="43">
        <f>SUM('2.ESF (Cuentas)'!G51)</f>
        <v>0</v>
      </c>
      <c r="H25" s="43"/>
      <c r="I25" s="43">
        <f>SUM('2.ESF (Cuentas)'!I51)</f>
        <v>0</v>
      </c>
    </row>
    <row r="26" spans="1:9" s="40" customFormat="1" ht="18" customHeight="1">
      <c r="A26" s="42" t="s">
        <v>547</v>
      </c>
      <c r="B26" s="43">
        <f>SUM('2.ESF (Cuentas)'!B61)</f>
        <v>0</v>
      </c>
      <c r="C26" s="44"/>
      <c r="D26" s="43">
        <f>SUM('2.ESF (Cuentas)'!D61)</f>
        <v>0</v>
      </c>
      <c r="E26" s="45"/>
      <c r="F26" s="42" t="s">
        <v>534</v>
      </c>
      <c r="G26" s="43">
        <f>SUM('2.ESF (Cuentas)'!G53)</f>
        <v>0</v>
      </c>
      <c r="H26" s="43"/>
      <c r="I26" s="43">
        <f>SUM('2.ESF (Cuentas)'!I53)</f>
        <v>0</v>
      </c>
    </row>
    <row r="27" spans="1:9" s="40" customFormat="1" ht="18" customHeight="1">
      <c r="A27" s="42" t="s">
        <v>559</v>
      </c>
      <c r="B27" s="43">
        <f>SUM('2.ESF (Cuentas)'!B68)</f>
        <v>0</v>
      </c>
      <c r="C27" s="44"/>
      <c r="D27" s="43">
        <f>SUM('2.ESF (Cuentas)'!D68)</f>
        <v>0</v>
      </c>
      <c r="E27" s="45"/>
      <c r="F27" s="176" t="s">
        <v>1068</v>
      </c>
      <c r="G27" s="583">
        <f>SUM('2.ESF (Cuentas)'!G56)</f>
        <v>0</v>
      </c>
      <c r="H27" s="583"/>
      <c r="I27" s="583">
        <f>SUM('2.ESF (Cuentas)'!I56)</f>
        <v>0</v>
      </c>
    </row>
    <row r="28" spans="1:9" s="40" customFormat="1" ht="18" customHeight="1">
      <c r="A28" s="42" t="s">
        <v>570</v>
      </c>
      <c r="B28" s="43">
        <f>SUM('2.ESF (Cuentas)'!B77)</f>
        <v>0</v>
      </c>
      <c r="C28" s="44"/>
      <c r="D28" s="43">
        <f>SUM('2.ESF (Cuentas)'!D77)</f>
        <v>0</v>
      </c>
      <c r="E28" s="45"/>
      <c r="F28" s="42" t="s">
        <v>541</v>
      </c>
      <c r="G28" s="43">
        <f>SUM('2.ESF (Cuentas)'!G59)</f>
        <v>0</v>
      </c>
      <c r="H28" s="43"/>
      <c r="I28" s="43">
        <f>SUM('2.ESF (Cuentas)'!I59)</f>
        <v>0</v>
      </c>
    </row>
    <row r="29" spans="1:9" s="40" customFormat="1" ht="18" customHeight="1">
      <c r="A29" s="42" t="s">
        <v>580</v>
      </c>
      <c r="B29" s="43">
        <f>SUM('2.ESF (Cuentas)'!B83)</f>
        <v>0</v>
      </c>
      <c r="C29" s="44"/>
      <c r="D29" s="43">
        <f>SUM('2.ESF (Cuentas)'!D83)</f>
        <v>0</v>
      </c>
      <c r="E29" s="45"/>
      <c r="F29" s="42" t="s">
        <v>548</v>
      </c>
      <c r="G29" s="43">
        <f>SUM('2.ESF (Cuentas)'!G66)</f>
        <v>0</v>
      </c>
      <c r="H29" s="43"/>
      <c r="I29" s="43">
        <f>SUM('2.ESF (Cuentas)'!I66)</f>
        <v>0</v>
      </c>
    </row>
    <row r="30" spans="1:9" s="40" customFormat="1" ht="18" customHeight="1">
      <c r="A30" s="42" t="s">
        <v>587</v>
      </c>
      <c r="B30" s="43">
        <f>SUM('2.ESF (Cuentas)'!B88)</f>
        <v>0</v>
      </c>
      <c r="C30" s="44"/>
      <c r="D30" s="43">
        <f>SUM('2.ESF (Cuentas)'!D88)</f>
        <v>0</v>
      </c>
      <c r="E30" s="45"/>
      <c r="F30" s="42"/>
      <c r="G30" s="43"/>
      <c r="H30" s="43"/>
      <c r="I30" s="43"/>
    </row>
    <row r="31" spans="1:9" s="40" customFormat="1" ht="18" customHeight="1">
      <c r="A31" s="42" t="s">
        <v>1343</v>
      </c>
      <c r="B31" s="485">
        <f>SUM('2.ESF (Cuentas)'!B95)</f>
        <v>0</v>
      </c>
      <c r="C31" s="44"/>
      <c r="D31" s="485">
        <f>SUM('2.ESF (Cuentas)'!D95)</f>
        <v>0</v>
      </c>
      <c r="E31" s="45"/>
      <c r="F31" s="39" t="s">
        <v>622</v>
      </c>
      <c r="G31" s="48">
        <f>SUM(G24:G29)</f>
        <v>0</v>
      </c>
      <c r="H31" s="41"/>
      <c r="I31" s="48">
        <f>SUM(I24:I29)</f>
        <v>0</v>
      </c>
    </row>
    <row r="32" spans="1:9" s="40" customFormat="1" ht="18" customHeight="1">
      <c r="A32" s="42" t="s">
        <v>595</v>
      </c>
      <c r="B32" s="43">
        <f>SUM('2.ESF (Cuentas)'!B99)</f>
        <v>0</v>
      </c>
      <c r="C32" s="44"/>
      <c r="D32" s="43">
        <f>SUM('2.ESF (Cuentas)'!D99)</f>
        <v>0</v>
      </c>
      <c r="E32" s="45"/>
      <c r="F32" s="42"/>
      <c r="G32" s="43"/>
      <c r="H32" s="43"/>
      <c r="I32" s="43"/>
    </row>
    <row r="33" spans="1:9" s="40" customFormat="1" ht="18" customHeight="1">
      <c r="A33" s="42"/>
      <c r="B33" s="43">
        <v>0</v>
      </c>
      <c r="C33" s="44"/>
      <c r="D33" s="43">
        <v>0</v>
      </c>
      <c r="E33" s="45"/>
      <c r="F33" s="42"/>
      <c r="G33" s="43"/>
      <c r="H33" s="43"/>
      <c r="I33" s="43"/>
    </row>
    <row r="34" spans="1:9" s="40" customFormat="1" ht="18" customHeight="1">
      <c r="A34" s="42"/>
      <c r="B34" s="43"/>
      <c r="C34" s="44"/>
      <c r="D34" s="43"/>
      <c r="E34" s="45"/>
      <c r="F34" s="42"/>
      <c r="G34" s="44"/>
      <c r="H34" s="43"/>
      <c r="I34" s="44"/>
    </row>
    <row r="35" spans="1:9" s="40" customFormat="1" ht="18" customHeight="1">
      <c r="A35" s="39" t="s">
        <v>632</v>
      </c>
      <c r="B35" s="48">
        <f>SUM(B24:B32)</f>
        <v>0</v>
      </c>
      <c r="C35" s="46"/>
      <c r="D35" s="48">
        <f>SUM(D24:D32)</f>
        <v>0</v>
      </c>
      <c r="E35" s="45"/>
      <c r="F35" s="39" t="s">
        <v>623</v>
      </c>
      <c r="G35" s="48">
        <f>SUM(G20+G31)</f>
        <v>360402.69</v>
      </c>
      <c r="H35" s="41"/>
      <c r="I35" s="48">
        <f>SUM(I20+I31)</f>
        <v>692783.4800000001</v>
      </c>
    </row>
    <row r="36" spans="1:9" s="40" customFormat="1" ht="18" customHeight="1">
      <c r="A36" s="42"/>
      <c r="B36" s="43"/>
      <c r="C36" s="44"/>
      <c r="D36" s="43"/>
      <c r="E36" s="45"/>
      <c r="F36" s="42"/>
      <c r="G36" s="43"/>
      <c r="H36" s="43"/>
      <c r="I36" s="43"/>
    </row>
    <row r="37" spans="1:9" s="40" customFormat="1" ht="18" customHeight="1">
      <c r="A37" s="42"/>
      <c r="B37" s="43"/>
      <c r="C37" s="44"/>
      <c r="D37" s="43"/>
      <c r="E37" s="45"/>
      <c r="F37" s="42"/>
      <c r="G37" s="43"/>
      <c r="H37" s="43"/>
      <c r="I37" s="43"/>
    </row>
    <row r="38" spans="1:9" s="40" customFormat="1" ht="18" customHeight="1">
      <c r="A38" s="42"/>
      <c r="B38" s="43"/>
      <c r="C38" s="44"/>
      <c r="D38" s="43"/>
      <c r="E38" s="45"/>
      <c r="F38" s="39" t="s">
        <v>624</v>
      </c>
      <c r="G38" s="43"/>
      <c r="H38" s="43"/>
      <c r="I38" s="43"/>
    </row>
    <row r="39" spans="1:9" s="40" customFormat="1" ht="18" customHeight="1">
      <c r="A39" s="42"/>
      <c r="B39" s="43"/>
      <c r="C39" s="44"/>
      <c r="D39" s="43"/>
      <c r="E39" s="45"/>
      <c r="F39" s="39"/>
      <c r="G39" s="44"/>
      <c r="H39" s="44"/>
      <c r="I39" s="44"/>
    </row>
    <row r="40" spans="1:9" s="40" customFormat="1" ht="18" customHeight="1">
      <c r="A40" s="42"/>
      <c r="B40" s="43"/>
      <c r="C40" s="44"/>
      <c r="D40" s="43"/>
      <c r="E40" s="45"/>
      <c r="F40" s="39" t="s">
        <v>625</v>
      </c>
      <c r="G40" s="44"/>
      <c r="H40" s="44"/>
      <c r="I40" s="44"/>
    </row>
    <row r="41" spans="1:9" s="40" customFormat="1" ht="18" customHeight="1">
      <c r="A41" s="42"/>
      <c r="B41" s="43"/>
      <c r="C41" s="44"/>
      <c r="D41" s="43"/>
      <c r="E41" s="45"/>
      <c r="F41" s="42"/>
      <c r="G41" s="43"/>
      <c r="H41" s="43"/>
      <c r="I41" s="43"/>
    </row>
    <row r="42" spans="1:9" s="40" customFormat="1" ht="18" customHeight="1">
      <c r="A42" s="42"/>
      <c r="B42" s="47"/>
      <c r="C42" s="44"/>
      <c r="D42" s="47"/>
      <c r="E42" s="42"/>
      <c r="F42" s="42" t="s">
        <v>562</v>
      </c>
      <c r="G42" s="43">
        <f>SUM('2.ESF (Cuentas)'!G80)</f>
        <v>0</v>
      </c>
      <c r="H42" s="43"/>
      <c r="I42" s="43">
        <f>SUM('2.ESF (Cuentas)'!I80)</f>
        <v>0</v>
      </c>
    </row>
    <row r="43" spans="1:9" s="40" customFormat="1" ht="18" customHeight="1">
      <c r="A43" s="42"/>
      <c r="B43" s="43"/>
      <c r="C43" s="44"/>
      <c r="D43" s="43"/>
      <c r="E43" s="45"/>
      <c r="F43" s="42" t="s">
        <v>565</v>
      </c>
      <c r="G43" s="43">
        <f>SUM('2.ESF (Cuentas)'!G82)</f>
        <v>0</v>
      </c>
      <c r="H43" s="43"/>
      <c r="I43" s="43">
        <f>SUM('2.ESF (Cuentas)'!I82)</f>
        <v>0</v>
      </c>
    </row>
    <row r="44" spans="1:9" s="40" customFormat="1" ht="18" customHeight="1">
      <c r="A44" s="42"/>
      <c r="B44" s="43"/>
      <c r="C44" s="44"/>
      <c r="D44" s="43"/>
      <c r="E44" s="45"/>
      <c r="F44" s="42" t="s">
        <v>643</v>
      </c>
      <c r="G44" s="44">
        <f>SUM('2.ESF (Cuentas)'!G84)</f>
        <v>0</v>
      </c>
      <c r="H44" s="44"/>
      <c r="I44" s="44">
        <f>SUM('2.ESF (Cuentas)'!I84)</f>
        <v>0</v>
      </c>
    </row>
    <row r="45" spans="1:9" s="40" customFormat="1" ht="18" customHeight="1">
      <c r="A45" s="42"/>
      <c r="B45" s="43"/>
      <c r="C45" s="44"/>
      <c r="D45" s="43"/>
      <c r="E45" s="45"/>
      <c r="F45" s="42"/>
      <c r="G45" s="43"/>
      <c r="H45" s="43"/>
      <c r="I45" s="43"/>
    </row>
    <row r="46" spans="1:9" s="40" customFormat="1" ht="18" customHeight="1">
      <c r="A46" s="42"/>
      <c r="B46" s="43"/>
      <c r="C46" s="44"/>
      <c r="D46" s="43"/>
      <c r="E46" s="45"/>
      <c r="F46" s="42"/>
      <c r="G46" s="43"/>
      <c r="H46" s="43"/>
      <c r="I46" s="43"/>
    </row>
    <row r="47" spans="1:9" s="40" customFormat="1" ht="18" customHeight="1">
      <c r="A47" s="42"/>
      <c r="B47" s="43"/>
      <c r="C47" s="44"/>
      <c r="D47" s="43"/>
      <c r="E47" s="45"/>
      <c r="F47" s="39" t="s">
        <v>631</v>
      </c>
      <c r="G47" s="43"/>
      <c r="H47" s="43"/>
      <c r="I47" s="43"/>
    </row>
    <row r="48" spans="1:9" s="40" customFormat="1" ht="18" customHeight="1">
      <c r="A48" s="42"/>
      <c r="B48" s="43"/>
      <c r="C48" s="44"/>
      <c r="D48" s="43"/>
      <c r="E48" s="45"/>
      <c r="F48" s="42"/>
      <c r="G48" s="43"/>
      <c r="H48" s="43"/>
      <c r="I48" s="43"/>
    </row>
    <row r="49" spans="1:9" s="40" customFormat="1" ht="18" customHeight="1">
      <c r="A49" s="42"/>
      <c r="B49" s="43"/>
      <c r="C49" s="44"/>
      <c r="D49" s="43"/>
      <c r="E49" s="45"/>
      <c r="F49" s="42" t="s">
        <v>571</v>
      </c>
      <c r="G49" s="43">
        <f>SUM('2.ESF (Cuentas)'!G89)</f>
        <v>2611191.8999999994</v>
      </c>
      <c r="H49" s="43"/>
      <c r="I49" s="43">
        <f>SUM('2.ESF (Cuentas)'!I89)</f>
        <v>135536.45000000001</v>
      </c>
    </row>
    <row r="50" spans="1:9" s="40" customFormat="1" ht="18" customHeight="1">
      <c r="A50" s="42"/>
      <c r="B50" s="43"/>
      <c r="C50" s="44"/>
      <c r="D50" s="43"/>
      <c r="E50" s="45"/>
      <c r="F50" s="42" t="s">
        <v>575</v>
      </c>
      <c r="G50" s="43">
        <f>SUM('2.ESF (Cuentas)'!G91)</f>
        <v>135536.45000000001</v>
      </c>
      <c r="H50" s="43"/>
      <c r="I50" s="43">
        <f>SUM('2.ESF (Cuentas)'!I91)</f>
        <v>0</v>
      </c>
    </row>
    <row r="51" spans="1:9" s="40" customFormat="1" ht="18" customHeight="1">
      <c r="A51" s="42"/>
      <c r="B51" s="43"/>
      <c r="C51" s="44"/>
      <c r="D51" s="43"/>
      <c r="E51" s="45"/>
      <c r="F51" s="42" t="s">
        <v>577</v>
      </c>
      <c r="G51" s="44">
        <f>SUM('2.ESF (Cuentas)'!G93)</f>
        <v>0</v>
      </c>
      <c r="H51" s="43"/>
      <c r="I51" s="44">
        <f>SUM('2.ESF (Cuentas)'!I93)</f>
        <v>0</v>
      </c>
    </row>
    <row r="52" spans="1:9" s="40" customFormat="1" ht="18" customHeight="1">
      <c r="A52" s="42"/>
      <c r="B52" s="43"/>
      <c r="C52" s="44"/>
      <c r="D52" s="43"/>
      <c r="E52" s="45"/>
      <c r="F52" s="42" t="s">
        <v>583</v>
      </c>
      <c r="G52" s="43">
        <f>SUM('2.ESF (Cuentas)'!G97)</f>
        <v>0</v>
      </c>
      <c r="H52" s="43"/>
      <c r="I52" s="43">
        <f>SUM('2.ESF (Cuentas)'!I97)</f>
        <v>0</v>
      </c>
    </row>
    <row r="53" spans="1:9" s="40" customFormat="1" ht="18" customHeight="1">
      <c r="A53" s="42"/>
      <c r="B53" s="43"/>
      <c r="C53" s="44"/>
      <c r="D53" s="43"/>
      <c r="E53" s="45"/>
      <c r="F53" s="42" t="s">
        <v>588</v>
      </c>
      <c r="G53" s="44">
        <f>SUM('2.ESF (Cuentas)'!G100)</f>
        <v>0</v>
      </c>
      <c r="H53" s="44"/>
      <c r="I53" s="44">
        <f>SUM('2.ESF (Cuentas)'!I100)</f>
        <v>0</v>
      </c>
    </row>
    <row r="54" spans="1:9" s="40" customFormat="1" ht="18" customHeight="1">
      <c r="A54" s="42"/>
      <c r="B54" s="43"/>
      <c r="C54" s="44"/>
      <c r="D54" s="43"/>
      <c r="E54" s="45"/>
      <c r="F54" s="42"/>
      <c r="G54" s="43"/>
      <c r="H54" s="43"/>
      <c r="I54" s="43"/>
    </row>
    <row r="55" spans="1:9" s="40" customFormat="1" ht="18" customHeight="1">
      <c r="A55" s="42"/>
      <c r="B55" s="568"/>
      <c r="C55" s="44"/>
      <c r="D55" s="568"/>
      <c r="E55" s="45"/>
      <c r="F55" s="39" t="s">
        <v>1069</v>
      </c>
      <c r="G55" s="570"/>
      <c r="H55" s="570"/>
      <c r="I55" s="570"/>
    </row>
    <row r="56" spans="1:9" s="40" customFormat="1" ht="18" customHeight="1">
      <c r="A56" s="42"/>
      <c r="B56" s="568"/>
      <c r="C56" s="44"/>
      <c r="D56" s="568"/>
      <c r="E56" s="45"/>
      <c r="F56" s="39"/>
      <c r="G56" s="570"/>
      <c r="H56" s="570"/>
      <c r="I56" s="570"/>
    </row>
    <row r="57" spans="1:9" s="40" customFormat="1" ht="18" customHeight="1">
      <c r="A57" s="42"/>
      <c r="B57" s="568"/>
      <c r="C57" s="44"/>
      <c r="D57" s="568"/>
      <c r="E57" s="45"/>
      <c r="F57" s="183" t="s">
        <v>1070</v>
      </c>
      <c r="G57" s="570">
        <f>SUM('2.ESF (Cuentas)'!G106)</f>
        <v>0</v>
      </c>
      <c r="H57" s="570"/>
      <c r="I57" s="570">
        <f>SUM('2.ESF (Cuentas)'!I106)</f>
        <v>0</v>
      </c>
    </row>
    <row r="58" spans="1:9" s="40" customFormat="1" ht="18" customHeight="1">
      <c r="A58" s="42"/>
      <c r="B58" s="568"/>
      <c r="C58" s="44"/>
      <c r="D58" s="568"/>
      <c r="E58" s="45"/>
      <c r="F58" s="42" t="s">
        <v>1071</v>
      </c>
      <c r="G58" s="570">
        <f>SUM('2.ESF (Cuentas)'!G108)</f>
        <v>0</v>
      </c>
      <c r="H58" s="570"/>
      <c r="I58" s="570">
        <f>SUM('2.ESF (Cuentas)'!I108)</f>
        <v>0</v>
      </c>
    </row>
    <row r="59" spans="1:9" s="40" customFormat="1" ht="18" customHeight="1">
      <c r="A59" s="42"/>
      <c r="B59" s="568"/>
      <c r="C59" s="44"/>
      <c r="D59" s="568"/>
      <c r="E59" s="45"/>
      <c r="F59" s="39"/>
      <c r="G59" s="568"/>
      <c r="H59" s="568"/>
      <c r="I59" s="568"/>
    </row>
    <row r="60" spans="1:9" s="40" customFormat="1" ht="18" customHeight="1">
      <c r="A60" s="42"/>
      <c r="B60" s="43"/>
      <c r="C60" s="44"/>
      <c r="D60" s="43"/>
      <c r="E60" s="45"/>
      <c r="F60" s="42"/>
      <c r="G60" s="43"/>
      <c r="H60" s="43"/>
      <c r="I60" s="43"/>
    </row>
    <row r="61" spans="1:9" s="40" customFormat="1" ht="18" customHeight="1">
      <c r="A61" s="42"/>
      <c r="B61" s="43"/>
      <c r="C61" s="44"/>
      <c r="D61" s="43"/>
      <c r="E61" s="45"/>
      <c r="F61" s="39" t="s">
        <v>633</v>
      </c>
      <c r="G61" s="48">
        <f>SUM(G42:H58)</f>
        <v>2746728.3499999996</v>
      </c>
      <c r="H61" s="41"/>
      <c r="I61" s="48">
        <f>SUM(I42:I58)</f>
        <v>135536.45000000001</v>
      </c>
    </row>
    <row r="62" spans="1:9" s="40" customFormat="1" ht="18" customHeight="1">
      <c r="A62" s="42"/>
      <c r="B62" s="43"/>
      <c r="C62" s="44"/>
      <c r="D62" s="43"/>
      <c r="E62" s="45"/>
      <c r="F62" s="42"/>
      <c r="G62" s="43"/>
      <c r="H62" s="43"/>
      <c r="I62" s="43"/>
    </row>
    <row r="63" spans="1:9" s="40" customFormat="1" ht="18" customHeight="1" thickBot="1">
      <c r="A63" s="39" t="s">
        <v>634</v>
      </c>
      <c r="B63" s="49">
        <f>SUM(B20+B35)</f>
        <v>3107131.04</v>
      </c>
      <c r="C63" s="46"/>
      <c r="D63" s="49">
        <f>SUM(D20+D35)</f>
        <v>828319.92999999993</v>
      </c>
      <c r="E63" s="45"/>
      <c r="F63" s="39" t="s">
        <v>635</v>
      </c>
      <c r="G63" s="49">
        <f>SUM(G35+G61)</f>
        <v>3107131.0399999996</v>
      </c>
      <c r="H63" s="41"/>
      <c r="I63" s="49">
        <f>SUM(I35+I61)</f>
        <v>828319.93000000017</v>
      </c>
    </row>
    <row r="64" spans="1:9" s="40" customFormat="1" ht="13.5" thickTop="1">
      <c r="A64" s="42"/>
      <c r="B64" s="43"/>
      <c r="C64" s="44"/>
      <c r="D64" s="43"/>
      <c r="E64" s="45"/>
      <c r="F64" s="42"/>
      <c r="G64" s="43"/>
      <c r="H64" s="43"/>
      <c r="I64" s="43"/>
    </row>
    <row r="65" spans="1:9">
      <c r="A65" s="4"/>
      <c r="B65" s="4"/>
      <c r="C65" s="4"/>
      <c r="D65" s="4"/>
      <c r="E65" s="4"/>
      <c r="F65" s="4"/>
      <c r="G65" s="29"/>
      <c r="H65" s="29"/>
      <c r="I65" s="29"/>
    </row>
    <row r="66" spans="1:9">
      <c r="A66" s="4"/>
      <c r="B66" s="4"/>
      <c r="C66" s="4"/>
      <c r="D66" s="4"/>
      <c r="E66" s="4"/>
      <c r="F66" s="4"/>
      <c r="G66" s="29"/>
      <c r="H66" s="29"/>
      <c r="I66" s="29"/>
    </row>
    <row r="67" spans="1:9">
      <c r="A67" s="4"/>
      <c r="B67" s="4"/>
      <c r="C67" s="4"/>
      <c r="D67" s="4"/>
      <c r="E67" s="4"/>
      <c r="F67" s="4"/>
      <c r="G67" s="29"/>
      <c r="H67" s="29"/>
      <c r="I67" s="29"/>
    </row>
    <row r="68" spans="1:9">
      <c r="A68" s="4"/>
      <c r="B68" s="4"/>
      <c r="C68" s="4"/>
      <c r="D68" s="4"/>
      <c r="E68" s="4"/>
      <c r="F68" s="4"/>
      <c r="G68" s="29"/>
      <c r="H68" s="29"/>
      <c r="I68" s="29"/>
    </row>
    <row r="69" spans="1:9">
      <c r="A69" s="4"/>
      <c r="B69" s="4"/>
      <c r="C69" s="4"/>
      <c r="D69" s="4"/>
      <c r="E69" s="4"/>
      <c r="F69" s="4"/>
      <c r="G69" s="29"/>
      <c r="H69" s="29"/>
      <c r="I69" s="29"/>
    </row>
    <row r="70" spans="1:9">
      <c r="A70" s="4"/>
      <c r="B70" s="4"/>
      <c r="C70" s="4"/>
      <c r="D70" s="4"/>
      <c r="E70" s="4"/>
      <c r="F70" s="4"/>
      <c r="G70" s="29"/>
      <c r="H70" s="29" t="s">
        <v>639</v>
      </c>
      <c r="I70" s="29"/>
    </row>
    <row r="71" spans="1:9">
      <c r="A71" s="1018" t="s">
        <v>12</v>
      </c>
      <c r="B71" s="1018"/>
      <c r="C71" s="4"/>
      <c r="D71" s="4"/>
      <c r="E71" s="4"/>
      <c r="F71" s="1018" t="s">
        <v>12</v>
      </c>
      <c r="G71" s="1018"/>
      <c r="H71" s="15"/>
      <c r="I71" s="15"/>
    </row>
    <row r="72" spans="1:9">
      <c r="A72" s="1015" t="s">
        <v>638</v>
      </c>
      <c r="B72" s="1015"/>
      <c r="C72" s="4"/>
      <c r="D72" s="4"/>
      <c r="E72" s="4"/>
      <c r="F72" s="890" t="s">
        <v>638</v>
      </c>
      <c r="G72" s="890"/>
      <c r="H72" s="15"/>
      <c r="I72" s="15"/>
    </row>
    <row r="73" spans="1:9">
      <c r="A73" s="4"/>
      <c r="B73" s="4"/>
      <c r="C73" s="4"/>
      <c r="D73" s="4"/>
      <c r="E73" s="4"/>
      <c r="F73" s="4"/>
      <c r="G73" s="29"/>
      <c r="H73" s="29"/>
      <c r="I73" s="29"/>
    </row>
    <row r="74" spans="1:9">
      <c r="A74" s="4"/>
      <c r="B74" s="4"/>
      <c r="C74" s="4"/>
      <c r="D74" s="4"/>
      <c r="E74" s="4"/>
      <c r="F74" s="4"/>
      <c r="G74" s="29"/>
      <c r="H74" s="29"/>
      <c r="I74" s="29"/>
    </row>
    <row r="75" spans="1:9">
      <c r="A75" s="4"/>
      <c r="B75" s="4"/>
      <c r="C75" s="4"/>
      <c r="D75" s="4"/>
      <c r="E75" s="4"/>
      <c r="F75" s="4"/>
      <c r="G75" s="29"/>
      <c r="H75" s="29"/>
      <c r="I75" s="29"/>
    </row>
    <row r="76" spans="1:9">
      <c r="A76" s="4"/>
      <c r="B76" s="4"/>
      <c r="C76" s="4"/>
      <c r="D76" s="4"/>
      <c r="E76" s="4"/>
      <c r="F76" s="4"/>
      <c r="G76" s="29"/>
      <c r="H76" s="29"/>
      <c r="I76" s="29"/>
    </row>
    <row r="77" spans="1:9" ht="16.5">
      <c r="A77" s="1016" t="s">
        <v>636</v>
      </c>
      <c r="B77" s="1016"/>
      <c r="C77" s="1016"/>
      <c r="D77" s="1016"/>
      <c r="E77" s="1016"/>
      <c r="F77" s="1016"/>
      <c r="G77" s="1016"/>
      <c r="H77" s="1016"/>
      <c r="I77" s="1016"/>
    </row>
    <row r="78" spans="1:9">
      <c r="A78" s="4"/>
      <c r="B78" s="4"/>
      <c r="C78" s="4"/>
      <c r="D78" s="4"/>
      <c r="E78" s="4"/>
      <c r="F78" s="4"/>
    </row>
    <row r="79" spans="1:9">
      <c r="G79" s="17"/>
      <c r="H79" s="17"/>
      <c r="I79" s="17"/>
    </row>
    <row r="81" spans="7:9">
      <c r="G81" s="418">
        <f>SUM(G63-B63)</f>
        <v>-4.6566128730773926E-10</v>
      </c>
      <c r="H81" s="418"/>
      <c r="I81" s="418">
        <f>SUM(D63-I63)</f>
        <v>-2.3283064365386963E-10</v>
      </c>
    </row>
  </sheetData>
  <mergeCells count="10">
    <mergeCell ref="A72:B72"/>
    <mergeCell ref="F72:G72"/>
    <mergeCell ref="A77:I77"/>
    <mergeCell ref="A1:I1"/>
    <mergeCell ref="A2:I2"/>
    <mergeCell ref="A4:I4"/>
    <mergeCell ref="A5:I5"/>
    <mergeCell ref="A6:I6"/>
    <mergeCell ref="A71:B71"/>
    <mergeCell ref="F71:G71"/>
  </mergeCells>
  <printOptions horizontalCentered="1"/>
  <pageMargins left="0.15748031496062992" right="0.15748031496062992" top="0.39370078740157483" bottom="0.15748031496062992" header="0" footer="0.15748031496062992"/>
  <pageSetup scale="42"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B09A5B"/>
  </sheetPr>
  <dimension ref="A1:K129"/>
  <sheetViews>
    <sheetView topLeftCell="B20" zoomScale="86" zoomScaleNormal="86" workbookViewId="0">
      <selection sqref="A1:K1"/>
    </sheetView>
  </sheetViews>
  <sheetFormatPr baseColWidth="10" defaultRowHeight="12.75"/>
  <cols>
    <col min="1" max="1" width="75.5703125" style="2" customWidth="1"/>
    <col min="2" max="2" width="21.28515625" style="2" customWidth="1"/>
    <col min="3" max="3" width="1.7109375" style="2" customWidth="1"/>
    <col min="4" max="4" width="21.28515625" style="2" customWidth="1"/>
    <col min="5" max="5" width="1.7109375" style="2" customWidth="1"/>
    <col min="6" max="6" width="74.42578125" style="2" customWidth="1"/>
    <col min="7" max="7" width="21.28515625" style="2" customWidth="1"/>
    <col min="8" max="8" width="1.7109375" style="2" customWidth="1"/>
    <col min="9" max="9" width="21.28515625" style="2" customWidth="1"/>
    <col min="10" max="16384" width="11.42578125" style="2"/>
  </cols>
  <sheetData>
    <row r="1" spans="1:11" ht="18" customHeight="1">
      <c r="A1" s="1017" t="s">
        <v>0</v>
      </c>
      <c r="B1" s="1017"/>
      <c r="C1" s="1017"/>
      <c r="D1" s="1017"/>
      <c r="E1" s="1017"/>
      <c r="F1" s="1017"/>
      <c r="G1" s="1017"/>
      <c r="H1" s="1017"/>
      <c r="I1" s="1017"/>
      <c r="J1" s="3"/>
      <c r="K1" s="3"/>
    </row>
    <row r="2" spans="1:11" ht="18" customHeight="1">
      <c r="A2" s="1017" t="str">
        <f>'BALANZA ACUMULADA'!A8:L8</f>
        <v>SECRETARIA EJECUTIVA DEL SISTEMA ANTICORRUPCION DEL ESTADO DE CHIAPAS</v>
      </c>
      <c r="B2" s="1017"/>
      <c r="C2" s="1017"/>
      <c r="D2" s="1017"/>
      <c r="E2" s="1017"/>
      <c r="F2" s="1017"/>
      <c r="G2" s="1017"/>
      <c r="H2" s="1017"/>
      <c r="I2" s="1017"/>
      <c r="J2" s="3"/>
      <c r="K2" s="3"/>
    </row>
    <row r="3" spans="1:11" ht="9.9499999999999993" customHeight="1">
      <c r="A3" s="682"/>
      <c r="B3" s="682"/>
      <c r="C3" s="682"/>
      <c r="D3" s="682"/>
      <c r="E3" s="682"/>
      <c r="F3" s="682"/>
      <c r="G3" s="682"/>
      <c r="H3" s="682"/>
      <c r="I3" s="682"/>
      <c r="J3" s="3"/>
      <c r="K3" s="3"/>
    </row>
    <row r="4" spans="1:11" ht="18" customHeight="1">
      <c r="A4" s="1017" t="s">
        <v>1592</v>
      </c>
      <c r="B4" s="1017"/>
      <c r="C4" s="1017"/>
      <c r="D4" s="1017"/>
      <c r="E4" s="1017"/>
      <c r="F4" s="1017"/>
      <c r="G4" s="1017"/>
      <c r="H4" s="1017"/>
      <c r="I4" s="1017"/>
      <c r="J4" s="3"/>
      <c r="K4" s="3"/>
    </row>
    <row r="5" spans="1:11" ht="18" customHeight="1">
      <c r="A5" s="1017" t="s">
        <v>483</v>
      </c>
      <c r="B5" s="1017"/>
      <c r="C5" s="1017"/>
      <c r="D5" s="1017"/>
      <c r="E5" s="1017"/>
      <c r="F5" s="1017"/>
      <c r="G5" s="1017"/>
      <c r="H5" s="1017"/>
      <c r="I5" s="1017"/>
      <c r="J5" s="3"/>
      <c r="K5" s="3"/>
    </row>
    <row r="6" spans="1:11" ht="18" customHeight="1">
      <c r="A6" s="1017" t="str">
        <f>'1.ESF (Rubros)'!A6:I6</f>
        <v>AL 31 DE DICIEMBRE DE 2020</v>
      </c>
      <c r="B6" s="1017"/>
      <c r="C6" s="1017"/>
      <c r="D6" s="1017"/>
      <c r="E6" s="1017"/>
      <c r="F6" s="1017"/>
      <c r="G6" s="1017"/>
      <c r="H6" s="1017"/>
      <c r="I6" s="1017"/>
      <c r="J6" s="3"/>
      <c r="K6" s="3"/>
    </row>
    <row r="7" spans="1:11" ht="15">
      <c r="A7" s="336"/>
      <c r="B7" s="336"/>
      <c r="C7" s="336"/>
      <c r="D7" s="336"/>
      <c r="E7" s="336"/>
      <c r="F7" s="336"/>
      <c r="G7" s="336"/>
      <c r="H7" s="336"/>
      <c r="I7" s="19" t="s">
        <v>485</v>
      </c>
      <c r="J7" s="3"/>
      <c r="K7" s="3"/>
    </row>
    <row r="8" spans="1:11" ht="13.5" thickBot="1">
      <c r="A8" s="4"/>
      <c r="B8" s="4"/>
      <c r="C8" s="4"/>
      <c r="D8" s="4"/>
      <c r="E8" s="4"/>
      <c r="F8" s="4"/>
      <c r="G8" s="20" t="s">
        <v>5</v>
      </c>
      <c r="H8" s="4"/>
      <c r="I8" s="21">
        <f>'BALANZA ACUMULADA'!L7</f>
        <v>44314</v>
      </c>
    </row>
    <row r="9" spans="1:11" s="701" customFormat="1" ht="24.95" customHeight="1" thickBot="1">
      <c r="A9" s="699" t="s">
        <v>486</v>
      </c>
      <c r="B9" s="694">
        <v>2020</v>
      </c>
      <c r="C9" s="694"/>
      <c r="D9" s="694">
        <v>2019</v>
      </c>
      <c r="E9" s="694"/>
      <c r="F9" s="700" t="s">
        <v>642</v>
      </c>
      <c r="G9" s="694">
        <v>2020</v>
      </c>
      <c r="H9" s="694"/>
      <c r="I9" s="695">
        <v>2019</v>
      </c>
    </row>
    <row r="10" spans="1:11" ht="5.25" customHeight="1">
      <c r="A10" s="15"/>
      <c r="B10" s="4"/>
      <c r="C10" s="4"/>
      <c r="D10" s="4"/>
      <c r="E10" s="4"/>
      <c r="F10" s="4"/>
      <c r="G10" s="4"/>
      <c r="H10" s="4"/>
      <c r="I10" s="4"/>
    </row>
    <row r="11" spans="1:11" ht="15" customHeight="1">
      <c r="A11" s="22" t="s">
        <v>598</v>
      </c>
      <c r="B11" s="4"/>
      <c r="C11" s="4"/>
      <c r="D11" s="4"/>
      <c r="E11" s="4"/>
      <c r="F11" s="22" t="s">
        <v>599</v>
      </c>
      <c r="G11" s="4"/>
      <c r="H11" s="4"/>
      <c r="I11" s="4"/>
    </row>
    <row r="12" spans="1:11" ht="15" customHeight="1">
      <c r="A12" s="22" t="s">
        <v>600</v>
      </c>
      <c r="B12" s="23">
        <f>SUM(B13:B19)</f>
        <v>3107131.04</v>
      </c>
      <c r="C12" s="26"/>
      <c r="D12" s="23">
        <f>SUM(D13:D19)</f>
        <v>828319.92999999993</v>
      </c>
      <c r="E12" s="24"/>
      <c r="F12" s="22" t="s">
        <v>492</v>
      </c>
      <c r="G12" s="25">
        <f>SUM(G13:G19)</f>
        <v>360402.69</v>
      </c>
      <c r="H12" s="26"/>
      <c r="I12" s="25">
        <f>SUM(I13:I19)</f>
        <v>692783.4800000001</v>
      </c>
    </row>
    <row r="13" spans="1:11" ht="15" customHeight="1">
      <c r="A13" s="27" t="s">
        <v>601</v>
      </c>
      <c r="B13" s="28">
        <f>SUM('BALANZA ACUMULADA'!K18)</f>
        <v>0</v>
      </c>
      <c r="C13" s="29"/>
      <c r="D13" s="28">
        <f>SUM('BALANZA ACUMULADA'!G18)</f>
        <v>0</v>
      </c>
      <c r="E13" s="30"/>
      <c r="F13" s="27" t="s">
        <v>493</v>
      </c>
      <c r="G13" s="31">
        <f>SUM('BALANZA ACUMULADA'!L91)</f>
        <v>177152.83000000007</v>
      </c>
      <c r="H13" s="31"/>
      <c r="I13" s="31">
        <f>SUM('BALANZA ACUMULADA'!H91)</f>
        <v>126087.36</v>
      </c>
    </row>
    <row r="14" spans="1:11" ht="15" customHeight="1">
      <c r="A14" s="27" t="s">
        <v>487</v>
      </c>
      <c r="B14" s="28">
        <f>SUM('BALANZA ACUMULADA'!K19)</f>
        <v>2803739.17</v>
      </c>
      <c r="C14" s="29"/>
      <c r="D14" s="28">
        <f>SUM('BALANZA ACUMULADA'!G19)</f>
        <v>369894.95</v>
      </c>
      <c r="E14" s="30"/>
      <c r="F14" s="27" t="s">
        <v>494</v>
      </c>
      <c r="G14" s="31">
        <f>SUM('BALANZA ACUMULADA'!L92)</f>
        <v>14738.379999999888</v>
      </c>
      <c r="H14" s="31"/>
      <c r="I14" s="31">
        <f>SUM('BALANZA ACUMULADA'!H92)</f>
        <v>182916.23</v>
      </c>
    </row>
    <row r="15" spans="1:11" ht="15" customHeight="1">
      <c r="A15" s="27" t="s">
        <v>488</v>
      </c>
      <c r="B15" s="28">
        <f>SUM('BALANZA ACUMULADA'!K20)</f>
        <v>303391.87000000011</v>
      </c>
      <c r="C15" s="29"/>
      <c r="D15" s="28">
        <f>SUM('BALANZA ACUMULADA'!G20)</f>
        <v>458424.98</v>
      </c>
      <c r="E15" s="30"/>
      <c r="F15" s="27" t="s">
        <v>495</v>
      </c>
      <c r="G15" s="31">
        <f>SUM('BALANZA ACUMULADA'!L93)</f>
        <v>0</v>
      </c>
      <c r="H15" s="31"/>
      <c r="I15" s="31">
        <f>SUM('BALANZA ACUMULADA'!H93)</f>
        <v>0</v>
      </c>
    </row>
    <row r="16" spans="1:11" ht="15" customHeight="1">
      <c r="A16" s="27" t="s">
        <v>602</v>
      </c>
      <c r="B16" s="28">
        <f>SUM('BALANZA ACUMULADA'!K21)</f>
        <v>0</v>
      </c>
      <c r="C16" s="29"/>
      <c r="D16" s="28">
        <f>SUM('BALANZA ACUMULADA'!G21)</f>
        <v>0</v>
      </c>
      <c r="E16" s="30"/>
      <c r="F16" s="27" t="s">
        <v>496</v>
      </c>
      <c r="G16" s="31">
        <f>SUM('BALANZA ACUMULADA'!L94)</f>
        <v>0</v>
      </c>
      <c r="H16" s="31"/>
      <c r="I16" s="31">
        <f>SUM('BALANZA ACUMULADA'!H94)</f>
        <v>0</v>
      </c>
    </row>
    <row r="17" spans="1:9" ht="15" customHeight="1">
      <c r="A17" s="27" t="s">
        <v>489</v>
      </c>
      <c r="B17" s="28">
        <f>SUM('BALANZA ACUMULADA'!K22)</f>
        <v>0</v>
      </c>
      <c r="C17" s="29"/>
      <c r="D17" s="28">
        <f>SUM('BALANZA ACUMULADA'!G22)</f>
        <v>0</v>
      </c>
      <c r="E17" s="30"/>
      <c r="F17" s="27" t="s">
        <v>497</v>
      </c>
      <c r="G17" s="31">
        <f>SUM('BALANZA ACUMULADA'!L95)</f>
        <v>0</v>
      </c>
      <c r="H17" s="31"/>
      <c r="I17" s="31">
        <f>SUM('BALANZA ACUMULADA'!H95)</f>
        <v>0</v>
      </c>
    </row>
    <row r="18" spans="1:9" ht="15" customHeight="1">
      <c r="A18" s="27" t="s">
        <v>603</v>
      </c>
      <c r="B18" s="28">
        <f>SUM('BALANZA ACUMULADA'!K23)</f>
        <v>0</v>
      </c>
      <c r="C18" s="29"/>
      <c r="D18" s="28">
        <f>SUM('BALANZA ACUMULADA'!G23)</f>
        <v>0</v>
      </c>
      <c r="E18" s="30"/>
      <c r="F18" s="27" t="s">
        <v>498</v>
      </c>
      <c r="G18" s="31">
        <f>SUM('BALANZA ACUMULADA'!L97)</f>
        <v>167996.06000000006</v>
      </c>
      <c r="H18" s="31"/>
      <c r="I18" s="31">
        <f>SUM('BALANZA ACUMULADA'!H97)</f>
        <v>383725.34</v>
      </c>
    </row>
    <row r="19" spans="1:9" ht="15" customHeight="1">
      <c r="A19" s="27" t="s">
        <v>490</v>
      </c>
      <c r="B19" s="28">
        <f>SUM('BALANZA ACUMULADA'!K24)</f>
        <v>0</v>
      </c>
      <c r="C19" s="29"/>
      <c r="D19" s="28">
        <f>SUM('BALANZA ACUMULADA'!G24)</f>
        <v>0</v>
      </c>
      <c r="E19" s="30"/>
      <c r="F19" s="27" t="s">
        <v>499</v>
      </c>
      <c r="G19" s="31">
        <f>SUM('BALANZA ACUMULADA'!L99)</f>
        <v>515.41999999999996</v>
      </c>
      <c r="H19" s="31"/>
      <c r="I19" s="31">
        <f>SUM('BALANZA ACUMULADA'!H99)</f>
        <v>54.55</v>
      </c>
    </row>
    <row r="20" spans="1:9" ht="15" customHeight="1">
      <c r="A20" s="22" t="s">
        <v>491</v>
      </c>
      <c r="B20" s="23">
        <f>SUM(B21:B27)</f>
        <v>0</v>
      </c>
      <c r="C20" s="32"/>
      <c r="D20" s="23">
        <f>SUM(D21:D27)</f>
        <v>0</v>
      </c>
      <c r="E20" s="24"/>
      <c r="F20" s="22" t="s">
        <v>500</v>
      </c>
      <c r="G20" s="25">
        <f>SUM(G21)</f>
        <v>0</v>
      </c>
      <c r="H20" s="26"/>
      <c r="I20" s="25">
        <f>SUM(I21)</f>
        <v>0</v>
      </c>
    </row>
    <row r="21" spans="1:9" ht="15" customHeight="1">
      <c r="A21" s="27" t="s">
        <v>1330</v>
      </c>
      <c r="B21" s="28">
        <f>SUM('BALANZA ACUMULADA'!K25)</f>
        <v>0</v>
      </c>
      <c r="C21" s="29"/>
      <c r="D21" s="28">
        <f>SUM('BALANZA ACUMULADA'!G25)</f>
        <v>0</v>
      </c>
      <c r="E21" s="30"/>
      <c r="F21" s="27" t="s">
        <v>501</v>
      </c>
      <c r="G21" s="29">
        <f>SUM('BALANZA ACUMULADA'!L102)</f>
        <v>0</v>
      </c>
      <c r="H21" s="29"/>
      <c r="I21" s="29">
        <f>SUM('BALANZA ACUMULADA'!H102)</f>
        <v>0</v>
      </c>
    </row>
    <row r="22" spans="1:9" ht="15" customHeight="1">
      <c r="A22" s="27" t="s">
        <v>502</v>
      </c>
      <c r="B22" s="28">
        <f>SUM('BALANZA ACUMULADA'!K26)</f>
        <v>0</v>
      </c>
      <c r="C22" s="29"/>
      <c r="D22" s="28">
        <f>SUM('BALANZA ACUMULADA'!G26)</f>
        <v>0</v>
      </c>
      <c r="E22" s="30"/>
      <c r="F22" s="22" t="s">
        <v>695</v>
      </c>
      <c r="G22" s="33">
        <f>SUM(G23:G24)</f>
        <v>0</v>
      </c>
      <c r="H22" s="32"/>
      <c r="I22" s="33">
        <f>SUM(I23:I24)</f>
        <v>0</v>
      </c>
    </row>
    <row r="23" spans="1:9" ht="15" customHeight="1">
      <c r="A23" s="27" t="s">
        <v>503</v>
      </c>
      <c r="B23" s="28">
        <f>SUM('BALANZA ACUMULADA'!K27)</f>
        <v>0</v>
      </c>
      <c r="C23" s="29"/>
      <c r="D23" s="28">
        <f>SUM('BALANZA ACUMULADA'!G27)</f>
        <v>0</v>
      </c>
      <c r="E23" s="30"/>
      <c r="F23" s="27" t="s">
        <v>606</v>
      </c>
      <c r="G23" s="31">
        <f>SUM('BALANZA ACUMULADA'!L103)</f>
        <v>0</v>
      </c>
      <c r="H23" s="31"/>
      <c r="I23" s="31">
        <f>SUM('BALANZA ACUMULADA'!H103)</f>
        <v>0</v>
      </c>
    </row>
    <row r="24" spans="1:9" ht="15" customHeight="1">
      <c r="A24" s="27" t="s">
        <v>504</v>
      </c>
      <c r="B24" s="28">
        <f>SUM('BALANZA ACUMULADA'!K28)</f>
        <v>0</v>
      </c>
      <c r="C24" s="29"/>
      <c r="D24" s="28">
        <f>SUM('BALANZA ACUMULADA'!G28)</f>
        <v>0</v>
      </c>
      <c r="E24" s="30"/>
      <c r="F24" s="27" t="s">
        <v>607</v>
      </c>
      <c r="G24" s="31">
        <f>SUM('BALANZA ACUMULADA'!L104)</f>
        <v>0</v>
      </c>
      <c r="H24" s="31"/>
      <c r="I24" s="31">
        <f>SUM('BALANZA ACUMULADA'!H104)</f>
        <v>0</v>
      </c>
    </row>
    <row r="25" spans="1:9" ht="15" customHeight="1">
      <c r="A25" s="27" t="s">
        <v>505</v>
      </c>
      <c r="B25" s="28">
        <f>SUM('BALANZA ACUMULADA'!K29)</f>
        <v>0</v>
      </c>
      <c r="C25" s="29"/>
      <c r="D25" s="28">
        <f>SUM('BALANZA ACUMULADA'!G29)</f>
        <v>0</v>
      </c>
      <c r="E25" s="30"/>
      <c r="F25" s="22" t="s">
        <v>1059</v>
      </c>
      <c r="G25" s="33">
        <f>SUM(G26:G27)</f>
        <v>0</v>
      </c>
      <c r="H25" s="32"/>
      <c r="I25" s="33">
        <f>SUM(I26:I27)</f>
        <v>0</v>
      </c>
    </row>
    <row r="26" spans="1:9" ht="15" customHeight="1">
      <c r="A26" s="27" t="s">
        <v>507</v>
      </c>
      <c r="B26" s="28">
        <f>SUM('BALANZA ACUMULADA'!K30)</f>
        <v>0</v>
      </c>
      <c r="C26" s="29"/>
      <c r="D26" s="28">
        <f>SUM('BALANZA ACUMULADA'!G30)</f>
        <v>0</v>
      </c>
      <c r="E26" s="30"/>
      <c r="F26" s="27" t="s">
        <v>1651</v>
      </c>
      <c r="G26" s="31">
        <f>SUM('BALANZA ACUMULADA'!L105)</f>
        <v>0</v>
      </c>
      <c r="H26" s="31"/>
      <c r="I26" s="31">
        <f>SUM('BALANZA ACUMULADA'!H105)</f>
        <v>0</v>
      </c>
    </row>
    <row r="27" spans="1:9" ht="15" customHeight="1">
      <c r="A27" s="27" t="s">
        <v>509</v>
      </c>
      <c r="B27" s="28">
        <f>SUM('BALANZA ACUMULADA'!K31)</f>
        <v>0</v>
      </c>
      <c r="C27" s="29"/>
      <c r="D27" s="28">
        <f>SUM('BALANZA ACUMULADA'!G31)</f>
        <v>0</v>
      </c>
      <c r="E27" s="30"/>
      <c r="F27" s="27" t="s">
        <v>1652</v>
      </c>
      <c r="G27" s="31">
        <f>SUM('BALANZA ACUMULADA'!L107)</f>
        <v>0</v>
      </c>
      <c r="H27" s="31"/>
      <c r="I27" s="31">
        <f>SUM('BALANZA ACUMULADA'!H107)</f>
        <v>0</v>
      </c>
    </row>
    <row r="28" spans="1:9" ht="15" customHeight="1">
      <c r="A28" s="22" t="s">
        <v>511</v>
      </c>
      <c r="B28" s="23">
        <f>SUM(B29:B33)</f>
        <v>0</v>
      </c>
      <c r="C28" s="32"/>
      <c r="D28" s="23">
        <f>SUM(D29:D33)</f>
        <v>0</v>
      </c>
      <c r="E28" s="24"/>
      <c r="F28" s="22" t="s">
        <v>506</v>
      </c>
      <c r="G28" s="25">
        <f>SUM(G29:G34)</f>
        <v>0</v>
      </c>
      <c r="H28" s="26"/>
      <c r="I28" s="25">
        <f>SUM(I29:I34)</f>
        <v>0</v>
      </c>
    </row>
    <row r="29" spans="1:9" ht="15" customHeight="1">
      <c r="A29" s="27" t="s">
        <v>608</v>
      </c>
      <c r="B29" s="28">
        <f>SUM('BALANZA ACUMULADA'!K32)</f>
        <v>0</v>
      </c>
      <c r="C29" s="29"/>
      <c r="D29" s="28">
        <f>SUM('BALANZA ACUMULADA'!G32)</f>
        <v>0</v>
      </c>
      <c r="E29" s="30"/>
      <c r="F29" s="27" t="s">
        <v>508</v>
      </c>
      <c r="G29" s="31">
        <f>SUM('BALANZA ACUMULADA'!L108)</f>
        <v>0</v>
      </c>
      <c r="H29" s="31"/>
      <c r="I29" s="31">
        <f>SUM('BALANZA ACUMULADA'!H108)</f>
        <v>0</v>
      </c>
    </row>
    <row r="30" spans="1:9" ht="15" customHeight="1">
      <c r="A30" s="27" t="s">
        <v>513</v>
      </c>
      <c r="B30" s="28">
        <f>SUM('BALANZA ACUMULADA'!K33)</f>
        <v>0</v>
      </c>
      <c r="C30" s="29"/>
      <c r="D30" s="28">
        <f>SUM('BALANZA ACUMULADA'!G33)</f>
        <v>0</v>
      </c>
      <c r="E30" s="30"/>
      <c r="F30" s="27" t="s">
        <v>510</v>
      </c>
      <c r="G30" s="31">
        <f>SUM('BALANZA ACUMULADA'!L109)</f>
        <v>0</v>
      </c>
      <c r="H30" s="31"/>
      <c r="I30" s="31">
        <f>SUM('BALANZA ACUMULADA'!H109)</f>
        <v>0</v>
      </c>
    </row>
    <row r="31" spans="1:9" ht="15" customHeight="1">
      <c r="A31" s="27" t="s">
        <v>609</v>
      </c>
      <c r="B31" s="28">
        <f>SUM('BALANZA ACUMULADA'!K34)</f>
        <v>0</v>
      </c>
      <c r="C31" s="29"/>
      <c r="D31" s="28">
        <f>SUM('BALANZA ACUMULADA'!G34)</f>
        <v>0</v>
      </c>
      <c r="E31" s="30"/>
      <c r="F31" s="27" t="s">
        <v>512</v>
      </c>
      <c r="G31" s="31">
        <f>SUM('BALANZA ACUMULADA'!L110)</f>
        <v>0</v>
      </c>
      <c r="H31" s="31"/>
      <c r="I31" s="31">
        <f>SUM('BALANZA ACUMULADA'!H110)</f>
        <v>0</v>
      </c>
    </row>
    <row r="32" spans="1:9" ht="15" customHeight="1">
      <c r="A32" s="27" t="s">
        <v>515</v>
      </c>
      <c r="B32" s="31">
        <f>SUM('BALANZA ACUMULADA'!K35)</f>
        <v>0</v>
      </c>
      <c r="C32" s="29"/>
      <c r="D32" s="31">
        <f>SUM('BALANZA ACUMULADA'!G35)</f>
        <v>0</v>
      </c>
      <c r="E32" s="24"/>
      <c r="F32" s="27" t="s">
        <v>1535</v>
      </c>
      <c r="G32" s="31">
        <f>SUM('BALANZA ACUMULADA'!L111)</f>
        <v>0</v>
      </c>
      <c r="H32" s="31"/>
      <c r="I32" s="31">
        <f>SUM('BALANZA ACUMULADA'!H111)</f>
        <v>0</v>
      </c>
    </row>
    <row r="33" spans="1:9" ht="15" customHeight="1">
      <c r="A33" s="27" t="s">
        <v>611</v>
      </c>
      <c r="B33" s="31">
        <f>SUM('BALANZA ACUMULADA'!K36)</f>
        <v>0</v>
      </c>
      <c r="C33" s="29"/>
      <c r="D33" s="31">
        <f>SUM('BALANZA ACUMULADA'!G36)</f>
        <v>0</v>
      </c>
      <c r="E33" s="30"/>
      <c r="F33" s="27" t="s">
        <v>514</v>
      </c>
      <c r="G33" s="31">
        <f>SUM('BALANZA ACUMULADA'!L112)</f>
        <v>0</v>
      </c>
      <c r="H33" s="31"/>
      <c r="I33" s="31">
        <f>SUM('BALANZA ACUMULADA'!H112)</f>
        <v>0</v>
      </c>
    </row>
    <row r="34" spans="1:9" ht="15" customHeight="1">
      <c r="A34" s="22" t="s">
        <v>516</v>
      </c>
      <c r="B34" s="25">
        <f>SUM(B35:B37)</f>
        <v>0</v>
      </c>
      <c r="C34" s="32"/>
      <c r="D34" s="25">
        <f>SUM(D35:D37)</f>
        <v>0</v>
      </c>
      <c r="E34" s="30"/>
      <c r="F34" s="27" t="s">
        <v>1026</v>
      </c>
      <c r="G34" s="29">
        <f>SUM('BALANZA ACUMULADA'!L113)</f>
        <v>0</v>
      </c>
      <c r="H34" s="31"/>
      <c r="I34" s="29">
        <f>SUM('BALANZA ACUMULADA'!H113)</f>
        <v>0</v>
      </c>
    </row>
    <row r="35" spans="1:9" ht="15" customHeight="1">
      <c r="A35" s="27" t="s">
        <v>518</v>
      </c>
      <c r="B35" s="28">
        <f>SUM('BALANZA ACUMULADA'!K37)</f>
        <v>0</v>
      </c>
      <c r="C35" s="29"/>
      <c r="D35" s="28">
        <f>SUM('BALANZA ACUMULADA'!G37)</f>
        <v>0</v>
      </c>
      <c r="E35" s="30"/>
      <c r="F35" s="22" t="s">
        <v>517</v>
      </c>
      <c r="G35" s="25">
        <f>SUM(G36:G37)</f>
        <v>0</v>
      </c>
      <c r="H35" s="26"/>
      <c r="I35" s="25">
        <f>SUM(I36:I37)</f>
        <v>0</v>
      </c>
    </row>
    <row r="36" spans="1:9" ht="15" customHeight="1">
      <c r="A36" s="27" t="s">
        <v>637</v>
      </c>
      <c r="B36" s="31">
        <f>SUM('BALANZA ACUMULADA'!K39)</f>
        <v>0</v>
      </c>
      <c r="C36" s="29"/>
      <c r="D36" s="31">
        <f>SUM('BALANZA ACUMULADA'!G39)</f>
        <v>0</v>
      </c>
      <c r="E36" s="24"/>
      <c r="F36" s="27" t="s">
        <v>519</v>
      </c>
      <c r="G36" s="31">
        <f>SUM('BALANZA ACUMULADA'!L114)</f>
        <v>0</v>
      </c>
      <c r="H36" s="31"/>
      <c r="I36" s="31">
        <f>SUM('BALANZA ACUMULADA'!H114)</f>
        <v>0</v>
      </c>
    </row>
    <row r="37" spans="1:9" ht="15" customHeight="1">
      <c r="A37" s="27" t="s">
        <v>521</v>
      </c>
      <c r="B37" s="28">
        <f>SUM('BALANZA ACUMULADA'!K41)</f>
        <v>0</v>
      </c>
      <c r="C37" s="29"/>
      <c r="D37" s="28">
        <f>SUM('BALANZA ACUMULADA'!G41)</f>
        <v>0</v>
      </c>
      <c r="E37" s="30"/>
      <c r="F37" s="27" t="s">
        <v>520</v>
      </c>
      <c r="G37" s="31">
        <f>SUM('BALANZA ACUMULADA'!L115)</f>
        <v>0</v>
      </c>
      <c r="H37" s="31"/>
      <c r="I37" s="31">
        <f>SUM('BALANZA ACUMULADA'!H115)</f>
        <v>0</v>
      </c>
    </row>
    <row r="38" spans="1:9" ht="15" customHeight="1">
      <c r="A38" s="22" t="s">
        <v>523</v>
      </c>
      <c r="B38" s="23">
        <f>SUM(B39)</f>
        <v>0</v>
      </c>
      <c r="C38" s="32"/>
      <c r="D38" s="23">
        <f>SUM(D39)</f>
        <v>0</v>
      </c>
      <c r="E38" s="24"/>
      <c r="F38" s="22" t="s">
        <v>522</v>
      </c>
      <c r="G38" s="33">
        <f>SUM(G39:G41)</f>
        <v>0</v>
      </c>
      <c r="H38" s="32"/>
      <c r="I38" s="33">
        <f>SUM(I39:I41)</f>
        <v>0</v>
      </c>
    </row>
    <row r="39" spans="1:9" ht="15" customHeight="1">
      <c r="A39" s="27" t="s">
        <v>612</v>
      </c>
      <c r="B39" s="28">
        <f>SUM('BALANZA ACUMULADA'!K42)</f>
        <v>0</v>
      </c>
      <c r="C39" s="29"/>
      <c r="D39" s="28">
        <f>SUM('BALANZA ACUMULADA'!G42)</f>
        <v>0</v>
      </c>
      <c r="E39" s="30"/>
      <c r="F39" s="27" t="s">
        <v>524</v>
      </c>
      <c r="G39" s="29">
        <f>SUM('BALANZA ACUMULADA'!L117)</f>
        <v>0</v>
      </c>
      <c r="H39" s="29"/>
      <c r="I39" s="29">
        <f>SUM('BALANZA ACUMULADA'!H117)</f>
        <v>0</v>
      </c>
    </row>
    <row r="40" spans="1:9" ht="15" customHeight="1">
      <c r="A40" s="22" t="s">
        <v>526</v>
      </c>
      <c r="B40" s="23">
        <f>SUM(B41)</f>
        <v>0</v>
      </c>
      <c r="C40" s="32"/>
      <c r="D40" s="23">
        <f>SUM(D41)</f>
        <v>0</v>
      </c>
      <c r="E40" s="24"/>
      <c r="F40" s="27" t="s">
        <v>525</v>
      </c>
      <c r="G40" s="31">
        <f>SUM('BALANZA ACUMULADA'!L118)</f>
        <v>0</v>
      </c>
      <c r="H40" s="31"/>
      <c r="I40" s="31">
        <f>SUM('BALANZA ACUMULADA'!H118)</f>
        <v>0</v>
      </c>
    </row>
    <row r="41" spans="1:9" ht="15" customHeight="1">
      <c r="A41" s="27" t="s">
        <v>613</v>
      </c>
      <c r="B41" s="28">
        <f>-'BALANZA ACUMULADA'!L43</f>
        <v>0</v>
      </c>
      <c r="C41" s="29"/>
      <c r="D41" s="28">
        <f>-'BALANZA ACUMULADA'!H43</f>
        <v>0</v>
      </c>
      <c r="E41" s="30"/>
      <c r="F41" s="27" t="s">
        <v>527</v>
      </c>
      <c r="G41" s="31">
        <f>SUM('BALANZA ACUMULADA'!L119)</f>
        <v>0</v>
      </c>
      <c r="H41" s="31"/>
      <c r="I41" s="31">
        <f>SUM('BALANZA ACUMULADA'!H119)</f>
        <v>0</v>
      </c>
    </row>
    <row r="42" spans="1:9" ht="15" customHeight="1">
      <c r="A42" s="22" t="s">
        <v>528</v>
      </c>
      <c r="B42" s="23">
        <f>SUM(B43:B44)</f>
        <v>0</v>
      </c>
      <c r="C42" s="32"/>
      <c r="D42" s="23">
        <f>SUM(D43:D44)</f>
        <v>0</v>
      </c>
      <c r="E42" s="24"/>
      <c r="F42" s="22"/>
      <c r="G42" s="31"/>
      <c r="H42" s="31"/>
      <c r="I42" s="31"/>
    </row>
    <row r="43" spans="1:9" ht="15" customHeight="1">
      <c r="A43" s="27" t="s">
        <v>529</v>
      </c>
      <c r="B43" s="34">
        <f>SUM('BALANZA ACUMULADA'!K45)</f>
        <v>0</v>
      </c>
      <c r="C43" s="29"/>
      <c r="D43" s="34">
        <f>SUM('BALANZA ACUMULADA'!G45)</f>
        <v>0</v>
      </c>
      <c r="E43" s="27"/>
      <c r="F43" s="22" t="s">
        <v>615</v>
      </c>
      <c r="G43" s="25">
        <f>SUM(G38+G35+G28+G22+G25+G20+G12)</f>
        <v>360402.69</v>
      </c>
      <c r="H43" s="26"/>
      <c r="I43" s="25">
        <f>SUM(I38+I35+I28+I22+I25+I20+I12)</f>
        <v>692783.4800000001</v>
      </c>
    </row>
    <row r="44" spans="1:9" ht="15" customHeight="1">
      <c r="A44" s="27" t="s">
        <v>1051</v>
      </c>
      <c r="B44" s="34">
        <f>SUM('BALANZA ACUMULADA'!K48)</f>
        <v>0</v>
      </c>
      <c r="C44" s="29"/>
      <c r="D44" s="34">
        <f>SUM('BALANZA ACUMULADA'!G48)</f>
        <v>0</v>
      </c>
      <c r="E44" s="24"/>
      <c r="F44" s="4"/>
      <c r="G44" s="4"/>
      <c r="H44" s="4"/>
      <c r="I44" s="4"/>
    </row>
    <row r="45" spans="1:9" ht="15" customHeight="1">
      <c r="B45" s="31"/>
      <c r="C45" s="29"/>
      <c r="D45" s="31"/>
      <c r="E45" s="30"/>
      <c r="F45" s="27"/>
      <c r="G45" s="31"/>
      <c r="H45" s="31"/>
      <c r="I45" s="29"/>
    </row>
    <row r="46" spans="1:9" ht="15" customHeight="1">
      <c r="A46" s="22" t="s">
        <v>614</v>
      </c>
      <c r="B46" s="25">
        <f>SUM(B12+B20+B28+B34+B38+B40+B42)</f>
        <v>3107131.04</v>
      </c>
      <c r="C46" s="32"/>
      <c r="D46" s="25">
        <f>SUM(D12+D20+D28+D34+D38+D40+D42)</f>
        <v>828319.92999999993</v>
      </c>
      <c r="E46" s="30"/>
      <c r="F46" s="22" t="s">
        <v>617</v>
      </c>
      <c r="G46" s="31"/>
      <c r="H46" s="31"/>
      <c r="I46" s="31"/>
    </row>
    <row r="47" spans="1:9" ht="15" customHeight="1">
      <c r="A47" s="27"/>
      <c r="B47" s="28"/>
      <c r="C47" s="29"/>
      <c r="D47" s="28"/>
      <c r="E47" s="30"/>
      <c r="F47" s="27"/>
      <c r="G47" s="31"/>
      <c r="H47" s="31"/>
      <c r="I47" s="31"/>
    </row>
    <row r="48" spans="1:9" ht="15" customHeight="1">
      <c r="A48" s="27"/>
      <c r="B48" s="28"/>
      <c r="C48" s="29"/>
      <c r="D48" s="28"/>
      <c r="E48" s="24"/>
      <c r="F48" s="22" t="s">
        <v>530</v>
      </c>
      <c r="G48" s="25">
        <f>SUM(G49:G50)</f>
        <v>0</v>
      </c>
      <c r="H48" s="26"/>
      <c r="I48" s="25">
        <f>SUM(I49:I50)</f>
        <v>0</v>
      </c>
    </row>
    <row r="49" spans="1:9" ht="15" customHeight="1">
      <c r="A49" s="22" t="s">
        <v>616</v>
      </c>
      <c r="B49" s="31"/>
      <c r="C49" s="29"/>
      <c r="D49" s="31"/>
      <c r="E49" s="30"/>
      <c r="F49" s="27" t="s">
        <v>618</v>
      </c>
      <c r="G49" s="31">
        <f>SUM('BALANZA ACUMULADA'!L120)</f>
        <v>0</v>
      </c>
      <c r="H49" s="31"/>
      <c r="I49" s="31">
        <f>SUM('BALANZA ACUMULADA'!H120)</f>
        <v>0</v>
      </c>
    </row>
    <row r="50" spans="1:9" ht="15" customHeight="1">
      <c r="A50" s="22" t="s">
        <v>533</v>
      </c>
      <c r="B50" s="25">
        <f>SUM(B51:B54)</f>
        <v>0</v>
      </c>
      <c r="C50" s="32"/>
      <c r="D50" s="25">
        <f>SUM(D51:D54)</f>
        <v>0</v>
      </c>
      <c r="E50" s="30"/>
      <c r="F50" s="4" t="s">
        <v>1348</v>
      </c>
      <c r="G50" s="31">
        <f>SUM('BALANZA ACUMULADA'!L121)</f>
        <v>0</v>
      </c>
      <c r="H50" s="4"/>
      <c r="I50" s="31">
        <f>SUM('BALANZA ACUMULADA'!H121)</f>
        <v>0</v>
      </c>
    </row>
    <row r="51" spans="1:9" ht="15" customHeight="1">
      <c r="A51" s="27" t="s">
        <v>1566</v>
      </c>
      <c r="B51" s="31">
        <f>SUM('BALANZA ACUMULADA'!K49)</f>
        <v>0</v>
      </c>
      <c r="C51" s="29"/>
      <c r="D51" s="31">
        <f>SUM('BALANZA ACUMULADA'!G49)</f>
        <v>0</v>
      </c>
      <c r="E51" s="30"/>
      <c r="F51" s="22" t="s">
        <v>531</v>
      </c>
      <c r="G51" s="25">
        <f>SUM(G52)</f>
        <v>0</v>
      </c>
      <c r="H51" s="26"/>
      <c r="I51" s="25">
        <f>SUM(I52)</f>
        <v>0</v>
      </c>
    </row>
    <row r="52" spans="1:9" ht="15" customHeight="1">
      <c r="A52" s="27" t="s">
        <v>535</v>
      </c>
      <c r="B52" s="31">
        <f>SUM('BALANZA ACUMULADA'!K50)</f>
        <v>0</v>
      </c>
      <c r="C52" s="29"/>
      <c r="D52" s="31">
        <f>SUM('BALANZA ACUMULADA'!G50)</f>
        <v>0</v>
      </c>
      <c r="E52" s="30"/>
      <c r="F52" s="27" t="s">
        <v>532</v>
      </c>
      <c r="G52" s="31">
        <f>SUM('BALANZA ACUMULADA'!L122)</f>
        <v>0</v>
      </c>
      <c r="H52" s="31"/>
      <c r="I52" s="31">
        <f>SUM('BALANZA ACUMULADA'!H122)</f>
        <v>0</v>
      </c>
    </row>
    <row r="53" spans="1:9" ht="15" customHeight="1">
      <c r="A53" s="27" t="s">
        <v>537</v>
      </c>
      <c r="B53" s="31">
        <f>SUM('BALANZA ACUMULADA'!K51)</f>
        <v>0</v>
      </c>
      <c r="C53" s="29"/>
      <c r="D53" s="31">
        <f>SUM('BALANZA ACUMULADA'!G51)</f>
        <v>0</v>
      </c>
      <c r="E53" s="24"/>
      <c r="F53" s="22" t="s">
        <v>534</v>
      </c>
      <c r="G53" s="25">
        <f>SUM(G54:G55)</f>
        <v>0</v>
      </c>
      <c r="H53" s="26"/>
      <c r="I53" s="25">
        <f>SUM(I54:I55)</f>
        <v>0</v>
      </c>
    </row>
    <row r="54" spans="1:9" ht="15" customHeight="1">
      <c r="A54" s="27" t="s">
        <v>539</v>
      </c>
      <c r="B54" s="31">
        <f>SUM('BALANZA ACUMULADA'!K52)</f>
        <v>0</v>
      </c>
      <c r="C54" s="29"/>
      <c r="D54" s="31">
        <f>SUM('BALANZA ACUMULADA'!G52)</f>
        <v>0</v>
      </c>
      <c r="E54" s="30"/>
      <c r="F54" s="27" t="s">
        <v>536</v>
      </c>
      <c r="G54" s="29">
        <f>SUM('BALANZA ACUMULADA'!L123)</f>
        <v>0</v>
      </c>
      <c r="H54" s="31"/>
      <c r="I54" s="29">
        <f>SUM('BALANZA ACUMULADA'!H123)</f>
        <v>0</v>
      </c>
    </row>
    <row r="55" spans="1:9" ht="15" customHeight="1">
      <c r="A55" s="22" t="s">
        <v>540</v>
      </c>
      <c r="B55" s="25">
        <f>SUM(B56:B60)</f>
        <v>0</v>
      </c>
      <c r="C55" s="32"/>
      <c r="D55" s="25">
        <f>SUM(D56:D60)</f>
        <v>0</v>
      </c>
      <c r="E55" s="30"/>
      <c r="F55" s="27" t="s">
        <v>538</v>
      </c>
      <c r="G55" s="31">
        <f>SUM('BALANZA ACUMULADA'!L124)</f>
        <v>0</v>
      </c>
      <c r="H55" s="31"/>
      <c r="I55" s="31">
        <f>SUM('BALANZA ACUMULADA'!H124)</f>
        <v>0</v>
      </c>
    </row>
    <row r="56" spans="1:9" ht="15" customHeight="1">
      <c r="A56" s="419" t="s">
        <v>1324</v>
      </c>
      <c r="B56" s="31">
        <f>SUM('BALANZA ACUMULADA'!K53)</f>
        <v>0</v>
      </c>
      <c r="C56" s="4"/>
      <c r="D56" s="31">
        <f>SUM('BALANZA ACUMULADA'!G53)</f>
        <v>0</v>
      </c>
      <c r="E56" s="30"/>
      <c r="F56" s="593" t="s">
        <v>1068</v>
      </c>
      <c r="G56" s="25">
        <f>SUM(G57:G58)</f>
        <v>0</v>
      </c>
      <c r="H56" s="26"/>
      <c r="I56" s="25">
        <f>SUM(I57:I58)</f>
        <v>0</v>
      </c>
    </row>
    <row r="57" spans="1:9" ht="15" customHeight="1">
      <c r="A57" s="27" t="s">
        <v>542</v>
      </c>
      <c r="B57" s="31">
        <f>SUM('BALANZA ACUMULADA'!K54)</f>
        <v>0</v>
      </c>
      <c r="C57" s="29"/>
      <c r="D57" s="31">
        <f>SUM('BALANZA ACUMULADA'!G54)</f>
        <v>0</v>
      </c>
      <c r="E57" s="30"/>
      <c r="F57" s="594" t="s">
        <v>1605</v>
      </c>
      <c r="G57" s="29">
        <f>SUM('BALANZA ACUMULADA'!L125)</f>
        <v>0</v>
      </c>
      <c r="H57" s="29"/>
      <c r="I57" s="29">
        <f>SUM('BALANZA ACUMULADA'!H125)</f>
        <v>0</v>
      </c>
    </row>
    <row r="58" spans="1:9" ht="15" customHeight="1">
      <c r="A58" s="27" t="s">
        <v>544</v>
      </c>
      <c r="B58" s="31">
        <f>SUM('BALANZA ACUMULADA'!K55)</f>
        <v>0</v>
      </c>
      <c r="C58" s="29"/>
      <c r="D58" s="31">
        <f>SUM('BALANZA ACUMULADA'!G55)</f>
        <v>0</v>
      </c>
      <c r="E58" s="30"/>
      <c r="F58" s="594" t="s">
        <v>1534</v>
      </c>
      <c r="G58" s="29">
        <f>SUM('BALANZA ACUMULADA'!L126)</f>
        <v>0</v>
      </c>
      <c r="H58" s="29"/>
      <c r="I58" s="29">
        <f>SUM('BALANZA ACUMULADA'!H126)</f>
        <v>0</v>
      </c>
    </row>
    <row r="59" spans="1:9" ht="15" customHeight="1">
      <c r="A59" s="27" t="s">
        <v>545</v>
      </c>
      <c r="B59" s="31">
        <f>SUM('BALANZA ACUMULADA'!K56)</f>
        <v>0</v>
      </c>
      <c r="C59" s="29"/>
      <c r="D59" s="31">
        <f>SUM('BALANZA ACUMULADA'!G56)</f>
        <v>0</v>
      </c>
      <c r="E59" s="30"/>
      <c r="F59" s="22" t="s">
        <v>541</v>
      </c>
      <c r="G59" s="33">
        <f>SUM(G60:G65)</f>
        <v>0</v>
      </c>
      <c r="H59" s="32"/>
      <c r="I59" s="33">
        <f>SUM(I60:I65)</f>
        <v>0</v>
      </c>
    </row>
    <row r="60" spans="1:9" ht="15" customHeight="1">
      <c r="A60" s="27" t="s">
        <v>619</v>
      </c>
      <c r="B60" s="31">
        <f>SUM('BALANZA ACUMULADA'!K57)</f>
        <v>0</v>
      </c>
      <c r="C60" s="29"/>
      <c r="D60" s="31">
        <f>SUM('BALANZA ACUMULADA'!G57)</f>
        <v>0</v>
      </c>
      <c r="E60" s="24"/>
      <c r="F60" s="27" t="s">
        <v>543</v>
      </c>
      <c r="G60" s="29">
        <f>SUM('BALANZA ACUMULADA'!L127)</f>
        <v>0</v>
      </c>
      <c r="H60" s="29"/>
      <c r="I60" s="29">
        <f>SUM('BALANZA ACUMULADA'!H127)</f>
        <v>0</v>
      </c>
    </row>
    <row r="61" spans="1:9" ht="15" customHeight="1">
      <c r="A61" s="22" t="s">
        <v>547</v>
      </c>
      <c r="B61" s="25">
        <f>SUM(B62:B67)</f>
        <v>0</v>
      </c>
      <c r="C61" s="32"/>
      <c r="D61" s="25">
        <f>SUM(D62:D67)</f>
        <v>0</v>
      </c>
      <c r="E61" s="30"/>
      <c r="F61" s="27" t="s">
        <v>620</v>
      </c>
      <c r="G61" s="31">
        <f>SUM('BALANZA ACUMULADA'!L128)</f>
        <v>0</v>
      </c>
      <c r="H61" s="31"/>
      <c r="I61" s="31">
        <f>SUM('BALANZA ACUMULADA'!H128)</f>
        <v>0</v>
      </c>
    </row>
    <row r="62" spans="1:9" ht="15" customHeight="1">
      <c r="A62" s="27" t="s">
        <v>549</v>
      </c>
      <c r="B62" s="31">
        <f>SUM('BALANZA ACUMULADA'!K58)</f>
        <v>0</v>
      </c>
      <c r="C62" s="29"/>
      <c r="D62" s="31">
        <f>SUM('BALANZA ACUMULADA'!G58)</f>
        <v>0</v>
      </c>
      <c r="E62" s="30"/>
      <c r="F62" s="27" t="s">
        <v>546</v>
      </c>
      <c r="G62" s="31">
        <f>SUM('BALANZA ACUMULADA'!L129)</f>
        <v>0</v>
      </c>
      <c r="H62" s="31"/>
      <c r="I62" s="31">
        <f>SUM('BALANZA ACUMULADA'!H129)</f>
        <v>0</v>
      </c>
    </row>
    <row r="63" spans="1:9" ht="15" customHeight="1">
      <c r="A63" s="27" t="s">
        <v>551</v>
      </c>
      <c r="B63" s="31">
        <f>SUM('BALANZA ACUMULADA'!K59)</f>
        <v>0</v>
      </c>
      <c r="C63" s="29"/>
      <c r="D63" s="31">
        <f>SUM('BALANZA ACUMULADA'!G59)</f>
        <v>0</v>
      </c>
      <c r="E63" s="30"/>
      <c r="F63" s="27" t="s">
        <v>1536</v>
      </c>
      <c r="G63" s="31">
        <f>SUM('BALANZA ACUMULADA'!L130)</f>
        <v>0</v>
      </c>
      <c r="H63" s="31"/>
      <c r="I63" s="31">
        <f>SUM('BALANZA ACUMULADA'!H130)</f>
        <v>0</v>
      </c>
    </row>
    <row r="64" spans="1:9" ht="15" customHeight="1">
      <c r="A64" s="27" t="s">
        <v>553</v>
      </c>
      <c r="B64" s="31">
        <f>SUM('BALANZA ACUMULADA'!K60)</f>
        <v>0</v>
      </c>
      <c r="C64" s="29"/>
      <c r="D64" s="31">
        <f>SUM('BALANZA ACUMULADA'!G60)</f>
        <v>0</v>
      </c>
      <c r="E64" s="30"/>
      <c r="F64" s="27" t="s">
        <v>1506</v>
      </c>
      <c r="G64" s="31">
        <f>SUM('BALANZA ACUMULADA'!L131)</f>
        <v>0</v>
      </c>
      <c r="H64" s="31"/>
      <c r="I64" s="31">
        <f>SUM('BALANZA ACUMULADA'!H131)</f>
        <v>0</v>
      </c>
    </row>
    <row r="65" spans="1:9" ht="15" customHeight="1">
      <c r="A65" s="27" t="s">
        <v>555</v>
      </c>
      <c r="B65" s="31">
        <f>SUM('BALANZA ACUMULADA'!K61)</f>
        <v>0</v>
      </c>
      <c r="C65" s="29"/>
      <c r="D65" s="31">
        <f>SUM('BALANZA ACUMULADA'!G61)</f>
        <v>0</v>
      </c>
      <c r="E65" s="30"/>
      <c r="F65" s="2" t="s">
        <v>1349</v>
      </c>
      <c r="G65" s="31">
        <f>SUM('BALANZA ACUMULADA'!L132)</f>
        <v>0</v>
      </c>
      <c r="H65" s="4"/>
      <c r="I65" s="31">
        <f>SUM('BALANZA ACUMULADA'!H132)</f>
        <v>0</v>
      </c>
    </row>
    <row r="66" spans="1:9" ht="15" customHeight="1">
      <c r="A66" s="27" t="s">
        <v>557</v>
      </c>
      <c r="B66" s="31">
        <f>SUM('BALANZA ACUMULADA'!K62)</f>
        <v>0</v>
      </c>
      <c r="C66" s="29"/>
      <c r="D66" s="31">
        <f>SUM('BALANZA ACUMULADA'!G62)</f>
        <v>0</v>
      </c>
      <c r="E66" s="30"/>
      <c r="F66" s="22" t="s">
        <v>548</v>
      </c>
      <c r="G66" s="25">
        <f>SUM(G67:G70)</f>
        <v>0</v>
      </c>
      <c r="H66" s="26"/>
      <c r="I66" s="25">
        <f>SUM(I67:I70)</f>
        <v>0</v>
      </c>
    </row>
    <row r="67" spans="1:9" ht="15" customHeight="1">
      <c r="A67" s="27" t="s">
        <v>558</v>
      </c>
      <c r="B67" s="31">
        <f>SUM('BALANZA ACUMULADA'!K63)</f>
        <v>0</v>
      </c>
      <c r="C67" s="29"/>
      <c r="D67" s="31">
        <f>SUM('BALANZA ACUMULADA'!G63)</f>
        <v>0</v>
      </c>
      <c r="E67" s="30"/>
      <c r="F67" s="27" t="s">
        <v>550</v>
      </c>
      <c r="G67" s="31">
        <f>SUM('BALANZA ACUMULADA'!L133)</f>
        <v>0</v>
      </c>
      <c r="H67" s="31"/>
      <c r="I67" s="31">
        <f>SUM('BALANZA ACUMULADA'!H133)</f>
        <v>0</v>
      </c>
    </row>
    <row r="68" spans="1:9" ht="15" customHeight="1">
      <c r="A68" s="22" t="s">
        <v>559</v>
      </c>
      <c r="B68" s="25">
        <f>SUM(B69:B76)</f>
        <v>0</v>
      </c>
      <c r="C68" s="32"/>
      <c r="D68" s="25">
        <f>SUM(D69:D76)</f>
        <v>0</v>
      </c>
      <c r="E68" s="30"/>
      <c r="F68" s="27" t="s">
        <v>552</v>
      </c>
      <c r="G68" s="29">
        <f>SUM('BALANZA ACUMULADA'!L134)</f>
        <v>0</v>
      </c>
      <c r="H68" s="29"/>
      <c r="I68" s="29">
        <f>SUM('BALANZA ACUMULADA'!H134)</f>
        <v>0</v>
      </c>
    </row>
    <row r="69" spans="1:9" ht="15" customHeight="1">
      <c r="A69" s="27" t="s">
        <v>560</v>
      </c>
      <c r="B69" s="31">
        <f>SUM('BALANZA ACUMULADA'!K64)</f>
        <v>0</v>
      </c>
      <c r="C69" s="29"/>
      <c r="D69" s="31">
        <f>SUM('BALANZA ACUMULADA'!G64)</f>
        <v>0</v>
      </c>
      <c r="E69" s="24"/>
      <c r="F69" s="27" t="s">
        <v>554</v>
      </c>
      <c r="G69" s="31">
        <f>SUM('BALANZA ACUMULADA'!L135)</f>
        <v>0</v>
      </c>
      <c r="H69" s="31"/>
      <c r="I69" s="31">
        <f>SUM('BALANZA ACUMULADA'!H135)</f>
        <v>0</v>
      </c>
    </row>
    <row r="70" spans="1:9" ht="15" customHeight="1">
      <c r="A70" s="27" t="s">
        <v>561</v>
      </c>
      <c r="B70" s="31">
        <f>SUM('BALANZA ACUMULADA'!K65)</f>
        <v>0</v>
      </c>
      <c r="C70" s="29"/>
      <c r="D70" s="31">
        <f>SUM('BALANZA ACUMULADA'!G65)</f>
        <v>0</v>
      </c>
      <c r="E70" s="30"/>
      <c r="F70" s="27" t="s">
        <v>556</v>
      </c>
      <c r="G70" s="31">
        <f>SUM('BALANZA ACUMULADA'!L136)</f>
        <v>0</v>
      </c>
      <c r="H70" s="31"/>
      <c r="I70" s="31">
        <f>SUM('BALANZA ACUMULADA'!H136)</f>
        <v>0</v>
      </c>
    </row>
    <row r="71" spans="1:9" ht="15" customHeight="1">
      <c r="A71" s="27" t="s">
        <v>563</v>
      </c>
      <c r="B71" s="31">
        <f>SUM('BALANZA ACUMULADA'!K66)</f>
        <v>0</v>
      </c>
      <c r="C71" s="29"/>
      <c r="D71" s="31">
        <f>SUM('BALANZA ACUMULADA'!G66)</f>
        <v>0</v>
      </c>
      <c r="E71" s="30"/>
      <c r="G71" s="4"/>
      <c r="H71" s="4"/>
      <c r="I71" s="4"/>
    </row>
    <row r="72" spans="1:9" ht="15" customHeight="1">
      <c r="A72" s="27" t="s">
        <v>564</v>
      </c>
      <c r="B72" s="31">
        <f>SUM('BALANZA ACUMULADA'!K67)</f>
        <v>0</v>
      </c>
      <c r="C72" s="29"/>
      <c r="D72" s="31">
        <f>SUM('BALANZA ACUMULADA'!G67)</f>
        <v>0</v>
      </c>
      <c r="E72" s="30"/>
      <c r="F72" s="22" t="s">
        <v>622</v>
      </c>
      <c r="G72" s="25">
        <f>SUM(G66+G59+G56+G53+G51+G48)</f>
        <v>0</v>
      </c>
      <c r="H72" s="31"/>
      <c r="I72" s="25">
        <f>SUM(I66+I59+I56+I53+I51+I48)</f>
        <v>0</v>
      </c>
    </row>
    <row r="73" spans="1:9" ht="15" customHeight="1">
      <c r="A73" s="27" t="s">
        <v>566</v>
      </c>
      <c r="B73" s="31">
        <f>SUM('BALANZA ACUMULADA'!K68)</f>
        <v>0</v>
      </c>
      <c r="C73" s="29"/>
      <c r="D73" s="31">
        <f>SUM('BALANZA ACUMULADA'!G68)</f>
        <v>0</v>
      </c>
      <c r="E73" s="30"/>
      <c r="F73" s="4"/>
      <c r="G73" s="4"/>
      <c r="H73" s="4"/>
      <c r="I73" s="4"/>
    </row>
    <row r="74" spans="1:9" ht="15" customHeight="1">
      <c r="A74" s="27" t="s">
        <v>567</v>
      </c>
      <c r="B74" s="31">
        <f>SUM('BALANZA ACUMULADA'!K69)</f>
        <v>0</v>
      </c>
      <c r="C74" s="29"/>
      <c r="D74" s="31">
        <f>SUM('BALANZA ACUMULADA'!G69)</f>
        <v>0</v>
      </c>
      <c r="E74" s="30"/>
      <c r="F74" s="22" t="s">
        <v>623</v>
      </c>
      <c r="G74" s="25">
        <f>SUM(G72+G43)</f>
        <v>360402.69</v>
      </c>
      <c r="H74" s="26"/>
      <c r="I74" s="25">
        <f>SUM(I72+I43)</f>
        <v>692783.4800000001</v>
      </c>
    </row>
    <row r="75" spans="1:9" ht="15" customHeight="1">
      <c r="A75" s="27" t="s">
        <v>568</v>
      </c>
      <c r="B75" s="31">
        <f>SUM('BALANZA ACUMULADA'!K70)</f>
        <v>0</v>
      </c>
      <c r="C75" s="29"/>
      <c r="D75" s="31">
        <f>SUM('BALANZA ACUMULADA'!G70)</f>
        <v>0</v>
      </c>
      <c r="E75" s="24"/>
      <c r="F75" s="4"/>
      <c r="G75" s="4"/>
      <c r="H75" s="4"/>
      <c r="I75" s="4"/>
    </row>
    <row r="76" spans="1:9" ht="15" customHeight="1">
      <c r="A76" s="27" t="s">
        <v>569</v>
      </c>
      <c r="B76" s="31">
        <f>SUM('BALANZA ACUMULADA'!K71)</f>
        <v>0</v>
      </c>
      <c r="C76" s="29"/>
      <c r="D76" s="31">
        <f>SUM('BALANZA ACUMULADA'!G71)</f>
        <v>0</v>
      </c>
      <c r="E76" s="30"/>
      <c r="F76" s="22" t="s">
        <v>624</v>
      </c>
      <c r="G76" s="31"/>
      <c r="H76" s="31"/>
      <c r="I76" s="31"/>
    </row>
    <row r="77" spans="1:9" ht="15" customHeight="1">
      <c r="A77" s="22" t="s">
        <v>570</v>
      </c>
      <c r="B77" s="25">
        <f>SUM(B78:B82)</f>
        <v>0</v>
      </c>
      <c r="C77" s="32"/>
      <c r="D77" s="25">
        <f>SUM(D78:D82)</f>
        <v>0</v>
      </c>
      <c r="E77" s="30"/>
      <c r="F77" s="27"/>
      <c r="G77" s="31"/>
      <c r="H77" s="31"/>
      <c r="I77" s="31"/>
    </row>
    <row r="78" spans="1:9" ht="15" customHeight="1">
      <c r="A78" s="27" t="s">
        <v>572</v>
      </c>
      <c r="B78" s="31">
        <f>SUM('BALANZA ACUMULADA'!K72)</f>
        <v>0</v>
      </c>
      <c r="C78" s="29"/>
      <c r="D78" s="31">
        <f>SUM('BALANZA ACUMULADA'!G72)</f>
        <v>0</v>
      </c>
      <c r="E78" s="30"/>
      <c r="F78" s="22" t="s">
        <v>625</v>
      </c>
      <c r="G78" s="25">
        <f>SUM(G80+G82+G84)</f>
        <v>0</v>
      </c>
      <c r="H78" s="31"/>
      <c r="I78" s="25">
        <f>SUM(I80+I82+I84)</f>
        <v>0</v>
      </c>
    </row>
    <row r="79" spans="1:9" ht="15" customHeight="1">
      <c r="A79" s="27" t="s">
        <v>573</v>
      </c>
      <c r="B79" s="31">
        <f>SUM('BALANZA ACUMULADA'!K73)</f>
        <v>0</v>
      </c>
      <c r="C79" s="29"/>
      <c r="D79" s="31">
        <f>SUM('BALANZA ACUMULADA'!G73)</f>
        <v>0</v>
      </c>
      <c r="E79" s="27"/>
      <c r="F79" s="22"/>
      <c r="G79" s="31"/>
      <c r="H79" s="31"/>
      <c r="I79" s="29"/>
    </row>
    <row r="80" spans="1:9" ht="15" customHeight="1">
      <c r="A80" s="27" t="s">
        <v>574</v>
      </c>
      <c r="B80" s="31">
        <f>SUM('BALANZA ACUMULADA'!K74)</f>
        <v>0</v>
      </c>
      <c r="C80" s="29"/>
      <c r="D80" s="31">
        <f>SUM('BALANZA ACUMULADA'!G74)</f>
        <v>0</v>
      </c>
      <c r="E80" s="24"/>
      <c r="F80" s="22" t="s">
        <v>562</v>
      </c>
      <c r="G80" s="25">
        <f>SUM(G81)</f>
        <v>0</v>
      </c>
      <c r="H80" s="26"/>
      <c r="I80" s="25">
        <f>SUM(I81)</f>
        <v>0</v>
      </c>
    </row>
    <row r="81" spans="1:10" ht="15" customHeight="1">
      <c r="A81" s="27" t="s">
        <v>576</v>
      </c>
      <c r="B81" s="31">
        <f>SUM('BALANZA ACUMULADA'!K75)</f>
        <v>0</v>
      </c>
      <c r="C81" s="29"/>
      <c r="D81" s="31">
        <f>SUM('BALANZA ACUMULADA'!G75)</f>
        <v>0</v>
      </c>
      <c r="E81" s="30"/>
      <c r="F81" s="27" t="s">
        <v>562</v>
      </c>
      <c r="G81" s="29">
        <f>SUM('BALANZA ACUMULADA'!L137)</f>
        <v>0</v>
      </c>
      <c r="H81" s="29"/>
      <c r="I81" s="29">
        <f>SUM('BALANZA ACUMULADA'!H137)</f>
        <v>0</v>
      </c>
    </row>
    <row r="82" spans="1:10" ht="15" customHeight="1">
      <c r="A82" s="27" t="s">
        <v>578</v>
      </c>
      <c r="B82" s="35">
        <f>SUM('BALANZA ACUMULADA'!K76)</f>
        <v>0</v>
      </c>
      <c r="C82" s="29"/>
      <c r="D82" s="35">
        <f>SUM('BALANZA ACUMULADA'!G76)</f>
        <v>0</v>
      </c>
      <c r="E82" s="4"/>
      <c r="F82" s="22" t="s">
        <v>565</v>
      </c>
      <c r="G82" s="33">
        <f>SUM(G83)</f>
        <v>0</v>
      </c>
      <c r="H82" s="32"/>
      <c r="I82" s="33">
        <f>SUM(I83)</f>
        <v>0</v>
      </c>
    </row>
    <row r="83" spans="1:10" ht="15" customHeight="1">
      <c r="A83" s="22" t="s">
        <v>580</v>
      </c>
      <c r="B83" s="25">
        <f>SUM(B84:B87)</f>
        <v>0</v>
      </c>
      <c r="C83" s="32"/>
      <c r="D83" s="25">
        <f>SUM(D84:D87)</f>
        <v>0</v>
      </c>
      <c r="E83" s="30"/>
      <c r="F83" s="4" t="s">
        <v>565</v>
      </c>
      <c r="G83" s="29">
        <f>SUM('BALANZA ACUMULADA'!L138)</f>
        <v>0</v>
      </c>
      <c r="H83" s="29"/>
      <c r="I83" s="29">
        <f>SUM('BALANZA ACUMULADA'!H138)</f>
        <v>0</v>
      </c>
    </row>
    <row r="84" spans="1:10" ht="15" customHeight="1">
      <c r="A84" s="27" t="s">
        <v>626</v>
      </c>
      <c r="B84" s="31">
        <f>-'BALANZA ACUMULADA'!L77</f>
        <v>0</v>
      </c>
      <c r="C84" s="29"/>
      <c r="D84" s="31">
        <f>-'BALANZA ACUMULADA'!H77</f>
        <v>0</v>
      </c>
      <c r="E84" s="4"/>
      <c r="F84" s="15" t="s">
        <v>630</v>
      </c>
      <c r="G84" s="33">
        <f>SUM(G85)</f>
        <v>0</v>
      </c>
      <c r="H84" s="32"/>
      <c r="I84" s="33">
        <f>SUM(I85)</f>
        <v>0</v>
      </c>
    </row>
    <row r="85" spans="1:10" ht="15" customHeight="1">
      <c r="A85" s="27" t="s">
        <v>627</v>
      </c>
      <c r="B85" s="29">
        <f>-'BALANZA ACUMULADA'!L78</f>
        <v>0</v>
      </c>
      <c r="C85" s="29"/>
      <c r="D85" s="29">
        <f>-'BALANZA ACUMULADA'!H78</f>
        <v>0</v>
      </c>
      <c r="E85" s="30"/>
      <c r="F85" s="4" t="s">
        <v>630</v>
      </c>
      <c r="G85" s="29">
        <f>SUM('BALANZA ACUMULADA'!L139)</f>
        <v>0</v>
      </c>
      <c r="H85" s="29"/>
      <c r="I85" s="29">
        <f>SUM('BALANZA ACUMULADA'!H139)</f>
        <v>0</v>
      </c>
    </row>
    <row r="86" spans="1:10" ht="15" customHeight="1">
      <c r="A86" s="27" t="s">
        <v>628</v>
      </c>
      <c r="B86" s="31">
        <f>-'BALANZA ACUMULADA'!L79</f>
        <v>0</v>
      </c>
      <c r="C86" s="29"/>
      <c r="D86" s="31">
        <f>-'BALANZA ACUMULADA'!H79</f>
        <v>0</v>
      </c>
      <c r="E86" s="30"/>
      <c r="F86" s="4"/>
      <c r="G86" s="4"/>
      <c r="H86" s="4"/>
      <c r="I86" s="4"/>
      <c r="J86" s="133"/>
    </row>
    <row r="87" spans="1:10" ht="15" customHeight="1">
      <c r="A87" s="27" t="s">
        <v>585</v>
      </c>
      <c r="B87" s="29">
        <f>-'BALANZA ACUMULADA'!L80</f>
        <v>0</v>
      </c>
      <c r="C87" s="29"/>
      <c r="D87" s="29">
        <f>-'BALANZA ACUMULADA'!H80</f>
        <v>0</v>
      </c>
      <c r="E87" s="4"/>
      <c r="F87" s="15" t="s">
        <v>631</v>
      </c>
      <c r="G87" s="33">
        <f>SUM(G89+G91+G93+G97+G100)</f>
        <v>2746728.3499999996</v>
      </c>
      <c r="H87" s="29"/>
      <c r="I87" s="33">
        <f>SUM(I89+I91+I93+I97+I100)</f>
        <v>135536.45000000001</v>
      </c>
    </row>
    <row r="88" spans="1:10" ht="15" customHeight="1">
      <c r="A88" s="22" t="s">
        <v>587</v>
      </c>
      <c r="B88" s="25">
        <f>SUM(B89:B94)</f>
        <v>0</v>
      </c>
      <c r="C88" s="32"/>
      <c r="D88" s="25">
        <f>SUM(D89:D94)</f>
        <v>0</v>
      </c>
      <c r="E88" s="24"/>
      <c r="F88" s="4"/>
      <c r="G88" s="29"/>
      <c r="H88" s="29"/>
      <c r="I88" s="29"/>
      <c r="J88" s="133"/>
    </row>
    <row r="89" spans="1:10" ht="15" customHeight="1">
      <c r="A89" s="27" t="s">
        <v>589</v>
      </c>
      <c r="B89" s="31">
        <f>SUM('BALANZA ACUMULADA'!K81)</f>
        <v>0</v>
      </c>
      <c r="C89" s="29"/>
      <c r="D89" s="31">
        <f>SUM('BALANZA ACUMULADA'!G81)</f>
        <v>0</v>
      </c>
      <c r="E89" s="24"/>
      <c r="F89" s="15" t="s">
        <v>571</v>
      </c>
      <c r="G89" s="33">
        <f>SUM(G90)</f>
        <v>2611191.8999999994</v>
      </c>
      <c r="H89" s="32"/>
      <c r="I89" s="33">
        <f>SUM(I90)</f>
        <v>135536.45000000001</v>
      </c>
    </row>
    <row r="90" spans="1:10" ht="15" customHeight="1">
      <c r="A90" s="27" t="s">
        <v>629</v>
      </c>
      <c r="B90" s="29">
        <f>SUM('BALANZA ACUMULADA'!K82)</f>
        <v>0</v>
      </c>
      <c r="C90" s="29"/>
      <c r="D90" s="29">
        <f>SUM('BALANZA ACUMULADA'!G82)</f>
        <v>0</v>
      </c>
      <c r="E90" s="30"/>
      <c r="F90" s="4" t="s">
        <v>571</v>
      </c>
      <c r="G90" s="29">
        <f>SUM('3.EA'!H74)</f>
        <v>2611191.8999999994</v>
      </c>
      <c r="H90" s="29"/>
      <c r="I90" s="29">
        <f>SUM('BALANZA ACUMULADA'!H140-'BALANZA ACUMULADA'!G140)</f>
        <v>135536.45000000001</v>
      </c>
      <c r="J90" s="133"/>
    </row>
    <row r="91" spans="1:10" ht="15" customHeight="1">
      <c r="A91" s="27" t="s">
        <v>591</v>
      </c>
      <c r="B91" s="31">
        <f>SUM('BALANZA ACUMULADA'!K83)</f>
        <v>0</v>
      </c>
      <c r="C91" s="29"/>
      <c r="D91" s="31">
        <f>SUM('BALANZA ACUMULADA'!G83)</f>
        <v>0</v>
      </c>
      <c r="E91" s="4"/>
      <c r="F91" s="15" t="s">
        <v>575</v>
      </c>
      <c r="G91" s="33">
        <f>SUM(G92)</f>
        <v>135536.45000000001</v>
      </c>
      <c r="H91" s="32"/>
      <c r="I91" s="33">
        <f>SUM(I92)</f>
        <v>0</v>
      </c>
    </row>
    <row r="92" spans="1:10" ht="15" customHeight="1">
      <c r="A92" s="27" t="s">
        <v>592</v>
      </c>
      <c r="B92" s="31">
        <f>SUM('BALANZA ACUMULADA'!K84)</f>
        <v>0</v>
      </c>
      <c r="C92" s="29"/>
      <c r="D92" s="31">
        <f>SUM('BALANZA ACUMULADA'!G84)</f>
        <v>0</v>
      </c>
      <c r="E92" s="4"/>
      <c r="F92" s="4" t="s">
        <v>575</v>
      </c>
      <c r="G92" s="29">
        <f>SUM('BALANZA ACUMULADA'!L141)</f>
        <v>135536.45000000001</v>
      </c>
      <c r="H92" s="29"/>
      <c r="I92" s="29">
        <f>SUM('BALANZA ACUMULADA'!H141)</f>
        <v>0</v>
      </c>
    </row>
    <row r="93" spans="1:10" ht="15" customHeight="1">
      <c r="A93" s="27" t="s">
        <v>593</v>
      </c>
      <c r="B93" s="31">
        <f>SUM('BALANZA ACUMULADA'!K85)</f>
        <v>0</v>
      </c>
      <c r="C93" s="29"/>
      <c r="D93" s="31">
        <f>SUM('BALANZA ACUMULADA'!G85)</f>
        <v>0</v>
      </c>
      <c r="E93" s="4"/>
      <c r="F93" s="15" t="s">
        <v>577</v>
      </c>
      <c r="G93" s="33">
        <f>SUM(G94:G96)</f>
        <v>0</v>
      </c>
      <c r="H93" s="32"/>
      <c r="I93" s="33">
        <f>SUM(I94:I96)</f>
        <v>0</v>
      </c>
    </row>
    <row r="94" spans="1:10" ht="15" customHeight="1">
      <c r="A94" s="4" t="s">
        <v>594</v>
      </c>
      <c r="B94" s="29">
        <f>SUM('BALANZA ACUMULADA'!K86)</f>
        <v>0</v>
      </c>
      <c r="C94" s="29"/>
      <c r="D94" s="29">
        <f>SUM('BALANZA ACUMULADA'!G86)</f>
        <v>0</v>
      </c>
      <c r="E94" s="4"/>
      <c r="F94" s="4" t="s">
        <v>579</v>
      </c>
      <c r="G94" s="29">
        <f>SUM('BALANZA ACUMULADA'!L142)</f>
        <v>0</v>
      </c>
      <c r="H94" s="29"/>
      <c r="I94" s="29">
        <f>SUM('BALANZA ACUMULADA'!H142)</f>
        <v>0</v>
      </c>
      <c r="J94" s="133"/>
    </row>
    <row r="95" spans="1:10" ht="15" customHeight="1">
      <c r="A95" s="15" t="s">
        <v>1343</v>
      </c>
      <c r="B95" s="33">
        <f>SUM(B96:B97)</f>
        <v>0</v>
      </c>
      <c r="C95" s="32"/>
      <c r="D95" s="33">
        <f>SUM(D96:D97)</f>
        <v>0</v>
      </c>
      <c r="E95" s="4"/>
      <c r="F95" s="4" t="s">
        <v>581</v>
      </c>
      <c r="G95" s="29">
        <f>SUM('BALANZA ACUMULADA'!L143)</f>
        <v>0</v>
      </c>
      <c r="H95" s="29"/>
      <c r="I95" s="29">
        <f>SUM('BALANZA ACUMULADA'!H143)</f>
        <v>0</v>
      </c>
    </row>
    <row r="96" spans="1:10" ht="15" customHeight="1">
      <c r="A96" s="4" t="s">
        <v>1528</v>
      </c>
      <c r="B96" s="31">
        <f>-'BALANZA ACUMULADA'!L87</f>
        <v>0</v>
      </c>
      <c r="C96" s="4"/>
      <c r="D96" s="29">
        <f>-'BALANZA ACUMULADA'!H87</f>
        <v>0</v>
      </c>
      <c r="E96" s="4"/>
      <c r="F96" s="4" t="s">
        <v>582</v>
      </c>
      <c r="G96" s="29">
        <f>SUM('BALANZA ACUMULADA'!L144)</f>
        <v>0</v>
      </c>
      <c r="H96" s="29"/>
      <c r="I96" s="29">
        <f>SUM('BALANZA ACUMULADA'!H144)</f>
        <v>0</v>
      </c>
    </row>
    <row r="97" spans="1:10" ht="15" customHeight="1">
      <c r="A97" s="738" t="s">
        <v>1344</v>
      </c>
      <c r="B97" s="31">
        <f>-'BALANZA ACUMULADA'!L88</f>
        <v>0</v>
      </c>
      <c r="C97" s="4"/>
      <c r="D97" s="29">
        <f>-'BALANZA ACUMULADA'!H88</f>
        <v>0</v>
      </c>
      <c r="E97" s="4"/>
      <c r="F97" s="15" t="s">
        <v>583</v>
      </c>
      <c r="G97" s="33">
        <f>SUM(G98:G99)</f>
        <v>0</v>
      </c>
      <c r="H97" s="32"/>
      <c r="I97" s="33">
        <f>SUM(I98:I99)</f>
        <v>0</v>
      </c>
      <c r="J97" s="133"/>
    </row>
    <row r="98" spans="1:10" ht="15" customHeight="1">
      <c r="A98" s="738"/>
      <c r="B98" s="4"/>
      <c r="C98" s="4"/>
      <c r="D98" s="4"/>
      <c r="E98" s="4"/>
      <c r="F98" s="4" t="s">
        <v>584</v>
      </c>
      <c r="G98" s="29">
        <f>SUM('BALANZA ACUMULADA'!L145)</f>
        <v>0</v>
      </c>
      <c r="H98" s="29"/>
      <c r="I98" s="29">
        <f>SUM('BALANZA ACUMULADA'!H145)</f>
        <v>0</v>
      </c>
    </row>
    <row r="99" spans="1:10" ht="15" customHeight="1">
      <c r="A99" s="15" t="s">
        <v>595</v>
      </c>
      <c r="B99" s="33">
        <f>SUM(B100:B101)</f>
        <v>0</v>
      </c>
      <c r="C99" s="32"/>
      <c r="D99" s="33">
        <f>SUM(D100:D101)</f>
        <v>0</v>
      </c>
      <c r="E99" s="4"/>
      <c r="F99" s="4" t="s">
        <v>586</v>
      </c>
      <c r="G99" s="29">
        <f>SUM('BALANZA ACUMULADA'!L146)</f>
        <v>0</v>
      </c>
      <c r="H99" s="29"/>
      <c r="I99" s="29">
        <f>SUM('BALANZA ACUMULADA'!H146)</f>
        <v>0</v>
      </c>
    </row>
    <row r="100" spans="1:10" ht="15" customHeight="1">
      <c r="A100" s="4" t="s">
        <v>1533</v>
      </c>
      <c r="B100" s="29">
        <f>SUM('BALANZA ACUMULADA'!K89)</f>
        <v>0</v>
      </c>
      <c r="C100" s="29"/>
      <c r="D100" s="29">
        <f>SUM('BALANZA ACUMULADA'!G89)</f>
        <v>0</v>
      </c>
      <c r="E100" s="4"/>
      <c r="F100" s="15" t="s">
        <v>588</v>
      </c>
      <c r="G100" s="33">
        <f>SUM(G101:G102)</f>
        <v>0</v>
      </c>
      <c r="H100" s="32"/>
      <c r="I100" s="33">
        <f>SUM(I101:I102)</f>
        <v>0</v>
      </c>
    </row>
    <row r="101" spans="1:10" ht="15" customHeight="1">
      <c r="A101" s="4" t="s">
        <v>596</v>
      </c>
      <c r="B101" s="29">
        <f>SUM('BALANZA ACUMULADA'!K90)</f>
        <v>0</v>
      </c>
      <c r="C101" s="29"/>
      <c r="D101" s="29">
        <f>SUM('BALANZA ACUMULADA'!G90)</f>
        <v>0</v>
      </c>
      <c r="E101" s="4"/>
      <c r="F101" s="4" t="s">
        <v>1484</v>
      </c>
      <c r="G101" s="29">
        <f>SUM('BALANZA ACUMULADA'!L147)</f>
        <v>0</v>
      </c>
      <c r="H101" s="29"/>
      <c r="I101" s="29">
        <f>SUM('BALANZA ACUMULADA'!H147)</f>
        <v>0</v>
      </c>
    </row>
    <row r="102" spans="1:10" ht="15" customHeight="1">
      <c r="A102" s="4"/>
      <c r="B102" s="29"/>
      <c r="C102" s="29"/>
      <c r="D102" s="29"/>
      <c r="E102" s="4"/>
      <c r="F102" s="4" t="s">
        <v>590</v>
      </c>
      <c r="G102" s="29">
        <f>SUM('BALANZA ACUMULADA'!L148)</f>
        <v>0</v>
      </c>
      <c r="H102" s="29"/>
      <c r="I102" s="29">
        <f>SUM('BALANZA ACUMULADA'!H148)</f>
        <v>0</v>
      </c>
    </row>
    <row r="103" spans="1:10" ht="15" customHeight="1">
      <c r="A103" s="4"/>
      <c r="B103" s="29"/>
      <c r="C103" s="29"/>
      <c r="D103" s="29"/>
      <c r="E103" s="4"/>
      <c r="F103" s="4"/>
      <c r="G103" s="29"/>
      <c r="H103" s="29"/>
      <c r="I103" s="29"/>
    </row>
    <row r="104" spans="1:10" ht="15" customHeight="1">
      <c r="A104" s="4"/>
      <c r="B104" s="29"/>
      <c r="C104" s="29"/>
      <c r="D104" s="29"/>
      <c r="E104" s="4"/>
      <c r="F104" s="15" t="s">
        <v>1069</v>
      </c>
      <c r="G104" s="33">
        <f>SUM(G106+G108)</f>
        <v>0</v>
      </c>
      <c r="H104" s="29"/>
      <c r="I104" s="33">
        <f>SUM(I106+I108)</f>
        <v>0</v>
      </c>
    </row>
    <row r="105" spans="1:10" ht="15" customHeight="1">
      <c r="A105" s="4"/>
      <c r="B105" s="29"/>
      <c r="C105" s="29"/>
      <c r="D105" s="29"/>
      <c r="E105" s="4"/>
      <c r="F105" s="4"/>
      <c r="G105" s="29"/>
      <c r="H105" s="29"/>
      <c r="I105" s="29"/>
    </row>
    <row r="106" spans="1:10" ht="15" customHeight="1">
      <c r="A106" s="4"/>
      <c r="B106" s="29"/>
      <c r="C106" s="29"/>
      <c r="D106" s="29"/>
      <c r="E106" s="4"/>
      <c r="F106" s="15" t="s">
        <v>1070</v>
      </c>
      <c r="G106" s="33">
        <f>SUM(G107)</f>
        <v>0</v>
      </c>
      <c r="H106" s="32"/>
      <c r="I106" s="33">
        <f>SUM(I107)</f>
        <v>0</v>
      </c>
    </row>
    <row r="107" spans="1:10" ht="15" customHeight="1">
      <c r="A107" s="4"/>
      <c r="B107" s="29"/>
      <c r="C107" s="29"/>
      <c r="D107" s="29"/>
      <c r="E107" s="4"/>
      <c r="F107" s="4" t="s">
        <v>1070</v>
      </c>
      <c r="G107" s="29">
        <f>SUM('BALANZA ACUMULADA'!L151)</f>
        <v>0</v>
      </c>
      <c r="H107" s="29"/>
      <c r="I107" s="29">
        <f>SUM('BALANZA ACUMULADA'!H151)</f>
        <v>0</v>
      </c>
    </row>
    <row r="108" spans="1:10" ht="15" customHeight="1">
      <c r="A108" s="4"/>
      <c r="B108" s="29"/>
      <c r="C108" s="29"/>
      <c r="D108" s="29"/>
      <c r="E108" s="4"/>
      <c r="F108" s="15" t="s">
        <v>1071</v>
      </c>
      <c r="G108" s="33">
        <f>SUM(G109)</f>
        <v>0</v>
      </c>
      <c r="H108" s="32"/>
      <c r="I108" s="33">
        <f>SUM(I109)</f>
        <v>0</v>
      </c>
    </row>
    <row r="109" spans="1:10" ht="15" customHeight="1">
      <c r="A109" s="4"/>
      <c r="B109" s="29"/>
      <c r="C109" s="29"/>
      <c r="D109" s="29"/>
      <c r="E109" s="4"/>
      <c r="F109" s="4" t="s">
        <v>1071</v>
      </c>
      <c r="G109" s="29">
        <f>SUM('BALANZA ACUMULADA'!L152)</f>
        <v>0</v>
      </c>
      <c r="H109" s="29"/>
      <c r="I109" s="29">
        <f>SUM('BALANZA ACUMULADA'!H152)</f>
        <v>0</v>
      </c>
    </row>
    <row r="110" spans="1:10" ht="15" customHeight="1">
      <c r="A110" s="4"/>
      <c r="B110" s="29"/>
      <c r="C110" s="29"/>
      <c r="D110" s="29"/>
      <c r="E110" s="4"/>
      <c r="F110" s="4"/>
      <c r="G110" s="29"/>
      <c r="H110" s="29"/>
      <c r="I110" s="29"/>
    </row>
    <row r="111" spans="1:10" ht="15" customHeight="1">
      <c r="A111" s="15" t="s">
        <v>632</v>
      </c>
      <c r="B111" s="33">
        <f>SUM(B99+B88+B83+B77+B68+B61+B55+B50+B95)</f>
        <v>0</v>
      </c>
      <c r="C111" s="32"/>
      <c r="D111" s="33">
        <f>SUM(D99+D88+D83+D77+D68+D61+D55+D50+D95)</f>
        <v>0</v>
      </c>
      <c r="E111" s="4"/>
      <c r="F111" s="4"/>
      <c r="G111" s="29"/>
      <c r="H111" s="29"/>
      <c r="I111" s="29"/>
      <c r="J111" s="133"/>
    </row>
    <row r="112" spans="1:10" ht="15" customHeight="1">
      <c r="A112" s="4"/>
      <c r="B112" s="29"/>
      <c r="C112" s="29"/>
      <c r="D112" s="29"/>
      <c r="E112" s="4"/>
      <c r="F112" s="4"/>
      <c r="G112" s="29"/>
      <c r="H112" s="29"/>
      <c r="I112" s="29"/>
    </row>
    <row r="113" spans="1:9" ht="15" customHeight="1" thickBot="1">
      <c r="A113" s="15" t="s">
        <v>634</v>
      </c>
      <c r="B113" s="36">
        <f>SUM(B111+B46)</f>
        <v>3107131.04</v>
      </c>
      <c r="C113" s="32"/>
      <c r="D113" s="36">
        <f>SUM(D111+D46)</f>
        <v>828319.92999999993</v>
      </c>
      <c r="E113" s="4"/>
      <c r="F113" s="4"/>
      <c r="G113" s="29"/>
      <c r="H113" s="29"/>
      <c r="I113" s="29"/>
    </row>
    <row r="114" spans="1:9" ht="15" customHeight="1" thickTop="1">
      <c r="A114" s="4"/>
      <c r="B114" s="29"/>
      <c r="C114" s="29"/>
      <c r="D114" s="29"/>
      <c r="E114" s="4"/>
      <c r="F114" s="15" t="s">
        <v>633</v>
      </c>
      <c r="G114" s="33">
        <f>SUM(G78+G87+G104)</f>
        <v>2746728.3499999996</v>
      </c>
      <c r="H114" s="32"/>
      <c r="I114" s="33">
        <f>SUM(I78+I87+I104)</f>
        <v>135536.45000000001</v>
      </c>
    </row>
    <row r="115" spans="1:9" ht="15" customHeight="1">
      <c r="A115" s="4"/>
      <c r="B115" s="29"/>
      <c r="C115" s="29"/>
      <c r="D115" s="29"/>
      <c r="E115" s="4"/>
      <c r="F115" s="4"/>
      <c r="G115" s="4"/>
      <c r="H115" s="4"/>
      <c r="I115" s="4"/>
    </row>
    <row r="116" spans="1:9" ht="15" customHeight="1" thickBot="1">
      <c r="A116" s="4"/>
      <c r="B116" s="29"/>
      <c r="C116" s="29"/>
      <c r="D116" s="29"/>
      <c r="E116" s="4"/>
      <c r="F116" s="15" t="s">
        <v>635</v>
      </c>
      <c r="G116" s="36">
        <f>SUM(G114+G74)</f>
        <v>3107131.0399999996</v>
      </c>
      <c r="H116" s="32"/>
      <c r="I116" s="36">
        <f>SUM(I114+I74)</f>
        <v>828319.93000000017</v>
      </c>
    </row>
    <row r="117" spans="1:9" ht="15" customHeight="1" thickTop="1">
      <c r="A117" s="4"/>
      <c r="B117" s="4"/>
      <c r="C117" s="4"/>
      <c r="D117" s="4"/>
      <c r="E117" s="4"/>
      <c r="F117" s="4"/>
      <c r="G117" s="4"/>
      <c r="H117" s="4"/>
      <c r="I117" s="4"/>
    </row>
    <row r="118" spans="1:9">
      <c r="A118" s="4"/>
      <c r="B118" s="4"/>
      <c r="C118" s="4"/>
      <c r="D118" s="4"/>
      <c r="E118" s="4"/>
      <c r="F118" s="4"/>
      <c r="G118" s="29"/>
      <c r="H118" s="29"/>
      <c r="I118" s="29"/>
    </row>
    <row r="119" spans="1:9">
      <c r="A119" s="4"/>
      <c r="B119" s="4"/>
      <c r="C119" s="4"/>
      <c r="D119" s="4"/>
      <c r="E119" s="4"/>
      <c r="F119" s="4"/>
      <c r="G119" s="29"/>
      <c r="H119" s="29"/>
      <c r="I119" s="29"/>
    </row>
    <row r="120" spans="1:9">
      <c r="A120" s="4"/>
      <c r="B120" s="4"/>
      <c r="C120" s="4"/>
      <c r="D120" s="4"/>
      <c r="E120" s="4"/>
      <c r="F120" s="4"/>
      <c r="G120" s="29"/>
      <c r="H120" s="29" t="s">
        <v>639</v>
      </c>
      <c r="I120" s="29"/>
    </row>
    <row r="121" spans="1:9">
      <c r="A121" s="1018" t="s">
        <v>12</v>
      </c>
      <c r="B121" s="1018"/>
      <c r="C121" s="4"/>
      <c r="D121" s="4"/>
      <c r="E121" s="4"/>
      <c r="F121" s="1018" t="s">
        <v>12</v>
      </c>
      <c r="G121" s="1018"/>
      <c r="H121" s="15"/>
      <c r="I121" s="15"/>
    </row>
    <row r="122" spans="1:9">
      <c r="A122" s="1015" t="s">
        <v>638</v>
      </c>
      <c r="B122" s="1015"/>
      <c r="C122" s="4"/>
      <c r="D122" s="4"/>
      <c r="E122" s="4"/>
      <c r="F122" s="890" t="s">
        <v>638</v>
      </c>
      <c r="G122" s="890"/>
      <c r="H122" s="15"/>
      <c r="I122" s="15"/>
    </row>
    <row r="123" spans="1:9">
      <c r="A123" s="4"/>
      <c r="B123" s="4"/>
      <c r="C123" s="4"/>
      <c r="D123" s="4"/>
      <c r="E123" s="4"/>
      <c r="F123" s="4"/>
      <c r="G123" s="29"/>
      <c r="H123" s="29"/>
      <c r="I123" s="29"/>
    </row>
    <row r="124" spans="1:9" ht="16.5">
      <c r="A124" s="1016" t="s">
        <v>636</v>
      </c>
      <c r="B124" s="1016"/>
      <c r="C124" s="1016"/>
      <c r="D124" s="1016"/>
      <c r="E124" s="1016"/>
      <c r="F124" s="1016"/>
      <c r="G124" s="1016"/>
      <c r="H124" s="1016"/>
      <c r="I124" s="1016"/>
    </row>
    <row r="125" spans="1:9">
      <c r="A125" s="4"/>
      <c r="B125" s="4"/>
      <c r="C125" s="4"/>
      <c r="D125" s="4"/>
      <c r="E125" s="4"/>
      <c r="F125" s="4"/>
    </row>
    <row r="126" spans="1:9">
      <c r="G126" s="17"/>
      <c r="H126" s="17"/>
      <c r="I126" s="17"/>
    </row>
    <row r="129" spans="7:9">
      <c r="G129" s="418">
        <f>SUM(G116-B113)</f>
        <v>-4.6566128730773926E-10</v>
      </c>
      <c r="H129" s="418"/>
      <c r="I129" s="418">
        <f>SUM(D113-I116)</f>
        <v>-2.3283064365386963E-10</v>
      </c>
    </row>
  </sheetData>
  <mergeCells count="10">
    <mergeCell ref="A122:B122"/>
    <mergeCell ref="F122:G122"/>
    <mergeCell ref="A124:I124"/>
    <mergeCell ref="A1:I1"/>
    <mergeCell ref="A2:I2"/>
    <mergeCell ref="A4:I4"/>
    <mergeCell ref="A5:I5"/>
    <mergeCell ref="A6:I6"/>
    <mergeCell ref="A121:B121"/>
    <mergeCell ref="F121:G121"/>
  </mergeCells>
  <printOptions horizontalCentered="1"/>
  <pageMargins left="0.15748031496062992" right="0.15748031496062992" top="0.21" bottom="0.15748031496062992" header="0" footer="0.15748031496062992"/>
  <pageSetup scale="42" orientation="portrait" r:id="rId1"/>
  <headerFooter alignWithMargins="0"/>
  <ignoredErrors>
    <ignoredError sqref="B39:D41 G107:I107 G81:I86 G88:I89 H87:I87 G91:I91 H90:I90" formula="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B09A5B"/>
  </sheetPr>
  <dimension ref="A1:N86"/>
  <sheetViews>
    <sheetView zoomScale="86" zoomScaleNormal="86" workbookViewId="0">
      <pane ySplit="9" topLeftCell="A59" activePane="bottomLeft" state="frozen"/>
      <selection sqref="A1:K1"/>
      <selection pane="bottomLeft" sqref="A1:K1"/>
    </sheetView>
  </sheetViews>
  <sheetFormatPr baseColWidth="10" defaultRowHeight="12.75"/>
  <cols>
    <col min="1" max="1" width="2.42578125" style="2" customWidth="1"/>
    <col min="2" max="2" width="3.140625" style="2" customWidth="1"/>
    <col min="3" max="4" width="29.5703125" style="2" customWidth="1"/>
    <col min="5" max="6" width="7.85546875" style="2" customWidth="1"/>
    <col min="7" max="7" width="15.140625" style="2" customWidth="1"/>
    <col min="8" max="8" width="25.5703125" style="2" customWidth="1"/>
    <col min="9" max="9" width="0.85546875" style="2" customWidth="1"/>
    <col min="10" max="10" width="23.85546875" style="2" customWidth="1"/>
    <col min="11" max="11" width="4.28515625" style="2" customWidth="1"/>
    <col min="12" max="16384" width="11.42578125" style="2"/>
  </cols>
  <sheetData>
    <row r="1" spans="1:14" ht="18" customHeight="1">
      <c r="A1" s="1017" t="s">
        <v>0</v>
      </c>
      <c r="B1" s="1017"/>
      <c r="C1" s="1017"/>
      <c r="D1" s="1017"/>
      <c r="E1" s="1017"/>
      <c r="F1" s="1017"/>
      <c r="G1" s="1017"/>
      <c r="H1" s="1017"/>
      <c r="I1" s="1017"/>
      <c r="J1" s="1017"/>
      <c r="K1" s="3"/>
      <c r="L1" s="3"/>
    </row>
    <row r="2" spans="1:14" ht="18" customHeight="1">
      <c r="A2" s="1017" t="str">
        <f>'1.ESF (Rubros)'!A2:I2</f>
        <v>SECRETARIA EJECUTIVA DEL SISTEMA ANTICORRUPCION DEL ESTADO DE CHIAPAS</v>
      </c>
      <c r="B2" s="1017"/>
      <c r="C2" s="1017"/>
      <c r="D2" s="1017"/>
      <c r="E2" s="1017"/>
      <c r="F2" s="1017"/>
      <c r="G2" s="1017"/>
      <c r="H2" s="1017"/>
      <c r="I2" s="1017"/>
      <c r="J2" s="1017"/>
      <c r="K2" s="3"/>
      <c r="L2" s="3"/>
    </row>
    <row r="3" spans="1:14" ht="9.9499999999999993" customHeight="1">
      <c r="A3" s="682"/>
      <c r="B3" s="682"/>
      <c r="C3" s="682"/>
      <c r="D3" s="682"/>
      <c r="E3" s="682"/>
      <c r="F3" s="682"/>
      <c r="G3" s="682"/>
      <c r="H3" s="682"/>
      <c r="I3" s="682"/>
      <c r="J3" s="682"/>
      <c r="K3" s="3"/>
      <c r="L3" s="3"/>
    </row>
    <row r="4" spans="1:14" ht="18" customHeight="1">
      <c r="A4" s="1017" t="s">
        <v>1592</v>
      </c>
      <c r="B4" s="1017"/>
      <c r="C4" s="1017"/>
      <c r="D4" s="1017"/>
      <c r="E4" s="1017"/>
      <c r="F4" s="1017"/>
      <c r="G4" s="1017"/>
      <c r="H4" s="1017"/>
      <c r="I4" s="1017"/>
      <c r="J4" s="1017"/>
      <c r="K4" s="3"/>
      <c r="L4" s="3"/>
    </row>
    <row r="5" spans="1:14" ht="18" customHeight="1">
      <c r="A5" s="1017" t="s">
        <v>684</v>
      </c>
      <c r="B5" s="1017"/>
      <c r="C5" s="1017"/>
      <c r="D5" s="1017"/>
      <c r="E5" s="1017"/>
      <c r="F5" s="1017"/>
      <c r="G5" s="1017"/>
      <c r="H5" s="1017"/>
      <c r="I5" s="1017"/>
      <c r="J5" s="1017"/>
      <c r="K5" s="3"/>
      <c r="L5" s="3"/>
    </row>
    <row r="6" spans="1:14" ht="18" customHeight="1">
      <c r="A6" s="1017" t="str">
        <f>'BALANZA ACUMULADA'!A12:F12</f>
        <v>DEL 1 DE ENERO AL 31 DE MARZO DE 2021</v>
      </c>
      <c r="B6" s="1017"/>
      <c r="C6" s="1017"/>
      <c r="D6" s="1017"/>
      <c r="E6" s="1017"/>
      <c r="F6" s="1017"/>
      <c r="G6" s="1017"/>
      <c r="H6" s="1017"/>
      <c r="I6" s="1017"/>
      <c r="J6" s="1017"/>
      <c r="K6" s="3"/>
      <c r="L6" s="3"/>
    </row>
    <row r="7" spans="1:14" ht="15">
      <c r="A7" s="18"/>
      <c r="B7" s="18"/>
      <c r="C7" s="18"/>
      <c r="D7" s="18"/>
      <c r="E7" s="18"/>
      <c r="F7" s="18"/>
      <c r="G7" s="18"/>
      <c r="H7" s="18"/>
      <c r="I7" s="18"/>
      <c r="J7" s="19" t="s">
        <v>485</v>
      </c>
      <c r="K7" s="3"/>
      <c r="L7" s="3"/>
    </row>
    <row r="8" spans="1:14" ht="13.5" thickBot="1">
      <c r="A8" s="4"/>
      <c r="B8" s="4"/>
      <c r="C8" s="4"/>
      <c r="D8" s="4"/>
      <c r="E8" s="4"/>
      <c r="F8" s="4"/>
      <c r="G8" s="4"/>
      <c r="H8" s="20" t="s">
        <v>5</v>
      </c>
      <c r="I8" s="4"/>
      <c r="J8" s="21">
        <f>'1.ESF (Rubros)'!I8</f>
        <v>44314</v>
      </c>
    </row>
    <row r="9" spans="1:14" ht="24.95" customHeight="1" thickBot="1">
      <c r="A9" s="1028"/>
      <c r="B9" s="1029"/>
      <c r="C9" s="1029"/>
      <c r="D9" s="1029"/>
      <c r="E9" s="1029"/>
      <c r="F9" s="1029"/>
      <c r="G9" s="1029"/>
      <c r="H9" s="694">
        <v>2020</v>
      </c>
      <c r="I9" s="694"/>
      <c r="J9" s="695">
        <v>2019</v>
      </c>
    </row>
    <row r="10" spans="1:14" ht="5.25" customHeight="1">
      <c r="A10" s="15"/>
      <c r="B10" s="4"/>
      <c r="C10" s="4"/>
      <c r="D10" s="4"/>
      <c r="E10" s="4"/>
      <c r="F10" s="4"/>
      <c r="G10" s="4"/>
      <c r="H10" s="4"/>
      <c r="I10" s="4"/>
      <c r="J10" s="4"/>
    </row>
    <row r="11" spans="1:14" s="40" customFormat="1" ht="15" customHeight="1">
      <c r="A11" s="56"/>
      <c r="B11" s="77" t="s">
        <v>644</v>
      </c>
      <c r="C11" s="78"/>
      <c r="D11" s="78"/>
      <c r="E11" s="78"/>
      <c r="F11" s="78"/>
      <c r="G11" s="78"/>
      <c r="H11" s="78"/>
      <c r="I11" s="78"/>
      <c r="J11" s="79"/>
    </row>
    <row r="12" spans="1:14" s="40" customFormat="1" ht="9.9499999999999993" customHeight="1">
      <c r="A12" s="57"/>
      <c r="B12" s="704"/>
      <c r="J12" s="80"/>
    </row>
    <row r="13" spans="1:14" s="40" customFormat="1" ht="15" customHeight="1">
      <c r="A13" s="57"/>
      <c r="B13" s="50" t="s">
        <v>1567</v>
      </c>
      <c r="C13" s="43"/>
      <c r="D13" s="43"/>
      <c r="E13" s="43"/>
      <c r="F13" s="43"/>
      <c r="G13" s="43"/>
      <c r="H13" s="43"/>
      <c r="I13" s="43"/>
      <c r="J13" s="66"/>
      <c r="L13" s="1019" t="s">
        <v>1653</v>
      </c>
      <c r="M13" s="1020"/>
      <c r="N13" s="1021"/>
    </row>
    <row r="14" spans="1:14" s="40" customFormat="1" ht="14.1" customHeight="1">
      <c r="A14" s="57"/>
      <c r="B14" s="43"/>
      <c r="C14" s="44" t="s">
        <v>645</v>
      </c>
      <c r="D14" s="44"/>
      <c r="E14" s="44"/>
      <c r="F14" s="44"/>
      <c r="G14" s="44"/>
      <c r="H14" s="43">
        <f>SUM('BALANZA ACUMULADA'!L153:L159)</f>
        <v>0</v>
      </c>
      <c r="I14" s="43"/>
      <c r="J14" s="66"/>
      <c r="L14" s="1022"/>
      <c r="M14" s="1023"/>
      <c r="N14" s="1024"/>
    </row>
    <row r="15" spans="1:14" s="40" customFormat="1" ht="14.1" customHeight="1">
      <c r="A15" s="57"/>
      <c r="B15" s="43"/>
      <c r="C15" s="44" t="s">
        <v>646</v>
      </c>
      <c r="D15" s="44"/>
      <c r="E15" s="44"/>
      <c r="F15" s="44"/>
      <c r="G15" s="44"/>
      <c r="H15" s="43">
        <f>SUM('BALANZA ACUMULADA'!L160)</f>
        <v>0</v>
      </c>
      <c r="I15" s="43"/>
      <c r="J15" s="66"/>
      <c r="L15" s="1022"/>
      <c r="M15" s="1023"/>
      <c r="N15" s="1024"/>
    </row>
    <row r="16" spans="1:14" s="40" customFormat="1" ht="14.1" customHeight="1">
      <c r="A16" s="57"/>
      <c r="B16" s="43"/>
      <c r="C16" s="44" t="s">
        <v>647</v>
      </c>
      <c r="D16" s="44"/>
      <c r="E16" s="44"/>
      <c r="F16" s="44"/>
      <c r="G16" s="44"/>
      <c r="H16" s="43">
        <f>SUM('BALANZA ACUMULADA'!L161)</f>
        <v>0</v>
      </c>
      <c r="I16" s="43"/>
      <c r="J16" s="66"/>
      <c r="L16" s="1022"/>
      <c r="M16" s="1023"/>
      <c r="N16" s="1024"/>
    </row>
    <row r="17" spans="1:14" s="40" customFormat="1" ht="14.1" customHeight="1">
      <c r="A17" s="57"/>
      <c r="B17" s="43"/>
      <c r="C17" s="44" t="s">
        <v>648</v>
      </c>
      <c r="D17" s="44"/>
      <c r="E17" s="44"/>
      <c r="F17" s="44"/>
      <c r="G17" s="44"/>
      <c r="H17" s="43">
        <f>SUM('BALANZA ACUMULADA'!L162:L165)</f>
        <v>0</v>
      </c>
      <c r="I17" s="43"/>
      <c r="J17" s="66"/>
      <c r="L17" s="1022"/>
      <c r="M17" s="1023"/>
      <c r="N17" s="1024"/>
    </row>
    <row r="18" spans="1:14" s="40" customFormat="1" ht="14.1" customHeight="1">
      <c r="A18" s="57"/>
      <c r="B18" s="43"/>
      <c r="C18" s="44" t="s">
        <v>1568</v>
      </c>
      <c r="D18" s="44"/>
      <c r="E18" s="44"/>
      <c r="F18" s="44"/>
      <c r="G18" s="44"/>
      <c r="H18" s="43">
        <f>SUM('BALANZA ACUMULADA'!L166:L167)</f>
        <v>0</v>
      </c>
      <c r="I18" s="43"/>
      <c r="J18" s="66"/>
      <c r="L18" s="1025"/>
      <c r="M18" s="1026"/>
      <c r="N18" s="1027"/>
    </row>
    <row r="19" spans="1:14" s="40" customFormat="1" ht="14.1" customHeight="1">
      <c r="A19" s="57"/>
      <c r="B19" s="43"/>
      <c r="C19" s="44" t="s">
        <v>1107</v>
      </c>
      <c r="D19" s="44"/>
      <c r="E19" s="44"/>
      <c r="F19" s="44"/>
      <c r="G19" s="44"/>
      <c r="H19" s="43">
        <f>SUM('BALANZA ACUMULADA'!L168:L175)</f>
        <v>0</v>
      </c>
      <c r="I19" s="43"/>
      <c r="J19" s="66"/>
    </row>
    <row r="20" spans="1:14" s="40" customFormat="1" ht="14.1" customHeight="1">
      <c r="A20" s="57"/>
      <c r="B20" s="43"/>
      <c r="C20" s="44" t="s">
        <v>1569</v>
      </c>
      <c r="D20" s="44"/>
      <c r="E20" s="44"/>
      <c r="F20" s="44"/>
      <c r="G20" s="44"/>
      <c r="H20" s="43">
        <f>SUM('BALANZA ACUMULADA'!L176:L180)</f>
        <v>0</v>
      </c>
      <c r="I20" s="43"/>
      <c r="J20" s="66"/>
    </row>
    <row r="21" spans="1:14" s="40" customFormat="1" ht="9.9499999999999993" customHeight="1">
      <c r="A21" s="57"/>
      <c r="B21" s="43"/>
      <c r="C21" s="44"/>
      <c r="D21" s="44"/>
      <c r="E21" s="44"/>
      <c r="F21" s="44"/>
      <c r="G21" s="44"/>
      <c r="H21" s="43"/>
      <c r="I21" s="43"/>
      <c r="J21" s="66"/>
    </row>
    <row r="22" spans="1:14" s="40" customFormat="1" ht="42" customHeight="1">
      <c r="A22" s="57"/>
      <c r="B22" s="1031" t="s">
        <v>1570</v>
      </c>
      <c r="C22" s="1031"/>
      <c r="D22" s="1031"/>
      <c r="E22" s="1031"/>
      <c r="F22" s="1031"/>
      <c r="G22" s="1031"/>
      <c r="H22" s="44"/>
      <c r="I22" s="44"/>
      <c r="J22" s="81"/>
    </row>
    <row r="23" spans="1:14" s="40" customFormat="1" ht="14.1" customHeight="1">
      <c r="A23" s="57"/>
      <c r="B23" s="43"/>
      <c r="C23" s="44" t="s">
        <v>1573</v>
      </c>
      <c r="D23" s="44"/>
      <c r="E23" s="44"/>
      <c r="F23" s="44"/>
      <c r="G23" s="44"/>
      <c r="H23" s="44"/>
      <c r="I23" s="44"/>
      <c r="J23" s="81"/>
    </row>
    <row r="24" spans="1:14" s="40" customFormat="1" ht="14.1" customHeight="1">
      <c r="A24" s="57"/>
      <c r="B24" s="622"/>
      <c r="C24" s="44" t="s">
        <v>1572</v>
      </c>
      <c r="D24" s="44"/>
      <c r="E24" s="44"/>
      <c r="F24" s="44"/>
      <c r="G24" s="44"/>
      <c r="H24" s="44"/>
      <c r="I24" s="44"/>
      <c r="J24" s="81"/>
    </row>
    <row r="25" spans="1:14" s="40" customFormat="1" ht="14.1" customHeight="1">
      <c r="A25" s="57"/>
      <c r="B25" s="43"/>
      <c r="C25" s="44" t="s">
        <v>1574</v>
      </c>
      <c r="D25" s="44"/>
      <c r="E25" s="44"/>
      <c r="F25" s="44"/>
      <c r="G25" s="44"/>
      <c r="H25" s="44">
        <f>SUM('BALANZA ACUMULADA'!L186:L188)+'BALANZA ACUMULADA'!L150</f>
        <v>6343930.1299999999</v>
      </c>
      <c r="I25" s="44"/>
      <c r="J25" s="81">
        <v>7343321.7999999998</v>
      </c>
    </row>
    <row r="26" spans="1:14" s="40" customFormat="1" ht="9.9499999999999993" customHeight="1">
      <c r="A26" s="57"/>
      <c r="B26" s="43"/>
      <c r="C26" s="44"/>
      <c r="D26" s="44"/>
      <c r="E26" s="44"/>
      <c r="F26" s="44"/>
      <c r="G26" s="44"/>
      <c r="H26" s="43"/>
      <c r="I26" s="43"/>
      <c r="J26" s="66"/>
    </row>
    <row r="27" spans="1:14" s="40" customFormat="1" ht="15" customHeight="1">
      <c r="A27" s="57"/>
      <c r="B27" s="50" t="s">
        <v>651</v>
      </c>
      <c r="C27" s="44"/>
      <c r="D27" s="44"/>
      <c r="E27" s="44"/>
      <c r="F27" s="44"/>
      <c r="G27" s="44"/>
      <c r="H27" s="43"/>
      <c r="I27" s="43"/>
      <c r="J27" s="66"/>
    </row>
    <row r="28" spans="1:14" s="40" customFormat="1" ht="14.1" customHeight="1">
      <c r="A28" s="57"/>
      <c r="B28" s="43"/>
      <c r="C28" s="44" t="s">
        <v>652</v>
      </c>
      <c r="D28" s="44"/>
      <c r="E28" s="44"/>
      <c r="F28" s="44"/>
      <c r="G28" s="44"/>
      <c r="H28" s="43">
        <f>SUM('BALANZA ACUMULADA'!L189:L190)</f>
        <v>0</v>
      </c>
      <c r="I28" s="43"/>
      <c r="J28" s="66"/>
    </row>
    <row r="29" spans="1:14" s="40" customFormat="1" ht="14.1" customHeight="1">
      <c r="A29" s="57"/>
      <c r="B29" s="568"/>
      <c r="C29" s="44" t="s">
        <v>1504</v>
      </c>
      <c r="D29" s="44"/>
      <c r="E29" s="44"/>
      <c r="F29" s="44"/>
      <c r="G29" s="44"/>
      <c r="H29" s="568">
        <f>SUM('BALANZA ACUMULADA'!L191:L195)</f>
        <v>0</v>
      </c>
      <c r="I29" s="568"/>
      <c r="J29" s="566"/>
    </row>
    <row r="30" spans="1:14" s="40" customFormat="1" ht="14.1" customHeight="1">
      <c r="A30" s="57"/>
      <c r="B30" s="568"/>
      <c r="C30" s="44" t="s">
        <v>1465</v>
      </c>
      <c r="D30" s="44"/>
      <c r="E30" s="44"/>
      <c r="F30" s="44"/>
      <c r="G30" s="44"/>
      <c r="H30" s="568"/>
      <c r="I30" s="568"/>
      <c r="J30" s="566"/>
    </row>
    <row r="31" spans="1:14" s="40" customFormat="1" ht="14.1" customHeight="1">
      <c r="A31" s="57"/>
      <c r="B31" s="43"/>
      <c r="C31" s="44" t="s">
        <v>653</v>
      </c>
      <c r="D31" s="44"/>
      <c r="E31" s="44"/>
      <c r="F31" s="44"/>
      <c r="G31" s="44"/>
      <c r="H31" s="43"/>
      <c r="I31" s="43"/>
      <c r="J31" s="66"/>
    </row>
    <row r="32" spans="1:14" s="40" customFormat="1" ht="14.1" customHeight="1">
      <c r="A32" s="57"/>
      <c r="B32" s="43"/>
      <c r="C32" s="44" t="s">
        <v>654</v>
      </c>
      <c r="D32" s="44"/>
      <c r="E32" s="44"/>
      <c r="F32" s="44"/>
      <c r="G32" s="44"/>
      <c r="H32" s="43">
        <f>SUM('BALANZA ACUMULADA'!L198:L200)</f>
        <v>0</v>
      </c>
      <c r="I32" s="43"/>
      <c r="J32" s="66"/>
    </row>
    <row r="33" spans="1:10" s="40" customFormat="1" ht="9.9499999999999993" customHeight="1">
      <c r="A33" s="57"/>
      <c r="B33" s="43"/>
      <c r="C33" s="44"/>
      <c r="D33" s="44"/>
      <c r="E33" s="44"/>
      <c r="F33" s="44"/>
      <c r="G33" s="44"/>
      <c r="H33" s="172"/>
      <c r="I33" s="43"/>
      <c r="J33" s="703"/>
    </row>
    <row r="34" spans="1:10" s="40" customFormat="1" ht="15" customHeight="1">
      <c r="A34" s="57"/>
      <c r="B34" s="50" t="s">
        <v>655</v>
      </c>
      <c r="C34" s="44"/>
      <c r="D34" s="44"/>
      <c r="E34" s="44"/>
      <c r="F34" s="44"/>
      <c r="G34" s="44"/>
      <c r="H34" s="41">
        <f>SUM(H14:H32)</f>
        <v>6343930.1299999999</v>
      </c>
      <c r="I34" s="686"/>
      <c r="J34" s="684">
        <f>SUM(J14:J32)</f>
        <v>7343321.7999999998</v>
      </c>
    </row>
    <row r="35" spans="1:10" s="40" customFormat="1" ht="9.9499999999999993" customHeight="1">
      <c r="A35" s="57"/>
      <c r="B35" s="43"/>
      <c r="C35" s="44"/>
      <c r="D35" s="44"/>
      <c r="E35" s="44"/>
      <c r="F35" s="44"/>
      <c r="G35" s="44"/>
      <c r="H35" s="43"/>
      <c r="I35" s="43"/>
      <c r="J35" s="66"/>
    </row>
    <row r="36" spans="1:10" s="40" customFormat="1" ht="15" customHeight="1">
      <c r="A36" s="57"/>
      <c r="B36" s="50" t="s">
        <v>656</v>
      </c>
      <c r="C36" s="44"/>
      <c r="D36" s="44"/>
      <c r="E36" s="44"/>
      <c r="F36" s="44"/>
      <c r="G36" s="44"/>
      <c r="H36" s="43"/>
      <c r="I36" s="43"/>
      <c r="J36" s="66"/>
    </row>
    <row r="37" spans="1:10" s="40" customFormat="1" ht="9.9499999999999993" customHeight="1">
      <c r="A37" s="57"/>
      <c r="B37" s="43"/>
      <c r="C37" s="44"/>
      <c r="D37" s="44"/>
      <c r="E37" s="44"/>
      <c r="F37" s="44"/>
      <c r="G37" s="44"/>
      <c r="H37" s="44"/>
      <c r="I37" s="43"/>
      <c r="J37" s="81"/>
    </row>
    <row r="38" spans="1:10" s="40" customFormat="1" ht="15" customHeight="1">
      <c r="A38" s="57"/>
      <c r="B38" s="50" t="s">
        <v>657</v>
      </c>
      <c r="C38" s="44"/>
      <c r="D38" s="44"/>
      <c r="E38" s="44"/>
      <c r="F38" s="44"/>
      <c r="G38" s="44"/>
      <c r="H38" s="43"/>
      <c r="I38" s="43"/>
      <c r="J38" s="66"/>
    </row>
    <row r="39" spans="1:10" s="40" customFormat="1" ht="15" customHeight="1">
      <c r="A39" s="57"/>
      <c r="B39" s="43"/>
      <c r="C39" s="44" t="s">
        <v>658</v>
      </c>
      <c r="D39" s="44"/>
      <c r="E39" s="44"/>
      <c r="F39" s="44"/>
      <c r="G39" s="44"/>
      <c r="H39" s="43">
        <v>1740885.83</v>
      </c>
      <c r="I39" s="43"/>
      <c r="J39" s="839">
        <v>2007953.42</v>
      </c>
    </row>
    <row r="40" spans="1:10" s="40" customFormat="1" ht="15" customHeight="1">
      <c r="A40" s="57"/>
      <c r="B40" s="43"/>
      <c r="C40" s="44" t="s">
        <v>659</v>
      </c>
      <c r="D40" s="44"/>
      <c r="E40" s="44"/>
      <c r="F40" s="44"/>
      <c r="G40" s="44"/>
      <c r="H40" s="43">
        <v>182700.1</v>
      </c>
      <c r="I40" s="43"/>
      <c r="J40" s="839">
        <v>427649.87</v>
      </c>
    </row>
    <row r="41" spans="1:10" s="40" customFormat="1" ht="15" customHeight="1">
      <c r="A41" s="57"/>
      <c r="B41" s="43"/>
      <c r="C41" s="44" t="s">
        <v>660</v>
      </c>
      <c r="D41" s="44"/>
      <c r="E41" s="44"/>
      <c r="F41" s="44"/>
      <c r="G41" s="44"/>
      <c r="H41" s="43">
        <v>1809152.3</v>
      </c>
      <c r="I41" s="43"/>
      <c r="J41" s="839">
        <v>4725404.9000000004</v>
      </c>
    </row>
    <row r="42" spans="1:10" s="40" customFormat="1" ht="15" customHeight="1">
      <c r="A42" s="57"/>
      <c r="B42" s="50" t="s">
        <v>650</v>
      </c>
      <c r="C42" s="44"/>
      <c r="D42" s="44"/>
      <c r="E42" s="44"/>
      <c r="F42" s="44"/>
      <c r="G42" s="44"/>
      <c r="H42" s="44"/>
      <c r="I42" s="44"/>
      <c r="J42" s="81"/>
    </row>
    <row r="43" spans="1:10" s="40" customFormat="1" ht="14.1" customHeight="1">
      <c r="A43" s="57"/>
      <c r="B43" s="43"/>
      <c r="C43" s="44" t="s">
        <v>661</v>
      </c>
      <c r="D43" s="44"/>
      <c r="E43" s="44"/>
      <c r="F43" s="44"/>
      <c r="G43" s="44"/>
      <c r="H43" s="44">
        <f>SUM('BALANZA ACUMULADA'!K225:K226)</f>
        <v>0</v>
      </c>
      <c r="I43" s="44"/>
      <c r="J43" s="81"/>
    </row>
    <row r="44" spans="1:10" s="40" customFormat="1" ht="14.1" customHeight="1">
      <c r="A44" s="57"/>
      <c r="B44" s="43"/>
      <c r="C44" s="44" t="s">
        <v>662</v>
      </c>
      <c r="D44" s="44"/>
      <c r="E44" s="44"/>
      <c r="F44" s="44"/>
      <c r="G44" s="44"/>
      <c r="H44" s="43">
        <f>SUM('BALANZA ACUMULADA'!K227:K228)</f>
        <v>0</v>
      </c>
      <c r="I44" s="43"/>
      <c r="J44" s="66"/>
    </row>
    <row r="45" spans="1:10" s="40" customFormat="1" ht="14.1" customHeight="1">
      <c r="A45" s="57"/>
      <c r="B45" s="47"/>
      <c r="C45" s="44" t="s">
        <v>663</v>
      </c>
      <c r="D45" s="44"/>
      <c r="E45" s="44"/>
      <c r="F45" s="44"/>
      <c r="G45" s="44"/>
      <c r="H45" s="43"/>
      <c r="I45" s="43"/>
      <c r="J45" s="839">
        <v>46781.16</v>
      </c>
    </row>
    <row r="46" spans="1:10" s="40" customFormat="1" ht="14.1" customHeight="1">
      <c r="A46" s="57"/>
      <c r="B46" s="43"/>
      <c r="C46" s="44" t="s">
        <v>664</v>
      </c>
      <c r="D46" s="44"/>
      <c r="E46" s="44"/>
      <c r="F46" s="44"/>
      <c r="G46" s="44"/>
      <c r="H46" s="43">
        <f>SUM('BALANZA ACUMULADA'!K230:K233)</f>
        <v>0</v>
      </c>
      <c r="I46" s="43"/>
      <c r="J46" s="66"/>
    </row>
    <row r="47" spans="1:10" s="40" customFormat="1" ht="14.1" customHeight="1">
      <c r="A47" s="57"/>
      <c r="B47" s="43"/>
      <c r="C47" s="44" t="s">
        <v>665</v>
      </c>
      <c r="D47" s="44"/>
      <c r="E47" s="44"/>
      <c r="F47" s="44"/>
      <c r="G47" s="44"/>
      <c r="H47" s="43">
        <f>SUM('BALANZA ACUMULADA'!K234:K236)</f>
        <v>0</v>
      </c>
      <c r="I47" s="43"/>
      <c r="J47" s="66"/>
    </row>
    <row r="48" spans="1:10" s="40" customFormat="1" ht="14.1" customHeight="1">
      <c r="A48" s="57"/>
      <c r="B48" s="43"/>
      <c r="C48" s="44" t="s">
        <v>666</v>
      </c>
      <c r="D48" s="44"/>
      <c r="E48" s="44"/>
      <c r="F48" s="44"/>
      <c r="G48" s="44"/>
      <c r="H48" s="43">
        <f>SUM('BALANZA ACUMULADA'!K237)</f>
        <v>0</v>
      </c>
      <c r="I48" s="43"/>
      <c r="J48" s="66"/>
    </row>
    <row r="49" spans="1:10" s="40" customFormat="1" ht="14.1" customHeight="1">
      <c r="A49" s="57"/>
      <c r="B49" s="568"/>
      <c r="C49" s="44" t="s">
        <v>1480</v>
      </c>
      <c r="D49" s="44"/>
      <c r="E49" s="44"/>
      <c r="F49" s="44"/>
      <c r="G49" s="44"/>
      <c r="H49" s="568">
        <f>SUM('BALANZA ACUMULADA'!K238)</f>
        <v>0</v>
      </c>
      <c r="I49" s="568"/>
      <c r="J49" s="566"/>
    </row>
    <row r="50" spans="1:10" s="40" customFormat="1" ht="14.1" customHeight="1">
      <c r="A50" s="57"/>
      <c r="B50" s="568"/>
      <c r="C50" s="44" t="s">
        <v>1481</v>
      </c>
      <c r="D50" s="44"/>
      <c r="E50" s="44"/>
      <c r="F50" s="44"/>
      <c r="G50" s="44"/>
      <c r="H50" s="568">
        <f>SUM('BALANZA ACUMULADA'!K239:K243)</f>
        <v>0</v>
      </c>
      <c r="I50" s="568"/>
      <c r="J50" s="566"/>
    </row>
    <row r="51" spans="1:10" s="40" customFormat="1" ht="14.1" customHeight="1">
      <c r="A51" s="57"/>
      <c r="B51" s="568"/>
      <c r="C51" s="44" t="s">
        <v>1482</v>
      </c>
      <c r="D51" s="44"/>
      <c r="E51" s="44"/>
      <c r="F51" s="44"/>
      <c r="G51" s="44"/>
      <c r="H51" s="568">
        <f>SUM('BALANZA ACUMULADA'!K244:K245)</f>
        <v>0</v>
      </c>
      <c r="I51" s="568"/>
      <c r="J51" s="566"/>
    </row>
    <row r="52" spans="1:10" s="40" customFormat="1" ht="15" customHeight="1">
      <c r="A52" s="57"/>
      <c r="B52" s="50" t="s">
        <v>649</v>
      </c>
      <c r="C52" s="44"/>
      <c r="D52" s="44"/>
      <c r="E52" s="44"/>
      <c r="F52" s="44"/>
      <c r="G52" s="44"/>
      <c r="H52" s="44"/>
      <c r="I52" s="44"/>
      <c r="J52" s="81"/>
    </row>
    <row r="53" spans="1:10" s="40" customFormat="1" ht="14.1" customHeight="1">
      <c r="A53" s="57"/>
      <c r="B53" s="43"/>
      <c r="C53" s="44" t="s">
        <v>667</v>
      </c>
      <c r="D53" s="44"/>
      <c r="E53" s="44"/>
      <c r="F53" s="44"/>
      <c r="G53" s="44"/>
      <c r="H53" s="43">
        <f>SUM('BALANZA ACUMULADA'!K246)</f>
        <v>0</v>
      </c>
      <c r="I53" s="43"/>
      <c r="J53" s="66"/>
    </row>
    <row r="54" spans="1:10" s="40" customFormat="1" ht="14.1" customHeight="1">
      <c r="A54" s="57"/>
      <c r="B54" s="43"/>
      <c r="C54" s="44" t="s">
        <v>562</v>
      </c>
      <c r="D54" s="44"/>
      <c r="E54" s="44"/>
      <c r="F54" s="44"/>
      <c r="G54" s="44"/>
      <c r="H54" s="43">
        <f>SUM('BALANZA ACUMULADA'!K247)</f>
        <v>0</v>
      </c>
      <c r="I54" s="43"/>
      <c r="J54" s="66"/>
    </row>
    <row r="55" spans="1:10" s="40" customFormat="1" ht="14.1" customHeight="1">
      <c r="A55" s="57"/>
      <c r="B55" s="43"/>
      <c r="C55" s="44" t="s">
        <v>668</v>
      </c>
      <c r="D55" s="44"/>
      <c r="E55" s="44"/>
      <c r="F55" s="44"/>
      <c r="G55" s="44"/>
      <c r="H55" s="43">
        <f>SUM('BALANZA ACUMULADA'!K248)</f>
        <v>0</v>
      </c>
      <c r="I55" s="43"/>
      <c r="J55" s="66"/>
    </row>
    <row r="56" spans="1:10" s="40" customFormat="1" ht="15" customHeight="1">
      <c r="A56" s="57"/>
      <c r="B56" s="50" t="s">
        <v>669</v>
      </c>
      <c r="C56" s="44"/>
      <c r="D56" s="44"/>
      <c r="E56" s="44"/>
      <c r="F56" s="44"/>
      <c r="G56" s="44"/>
      <c r="H56" s="43"/>
      <c r="I56" s="43"/>
      <c r="J56" s="66"/>
    </row>
    <row r="57" spans="1:10" s="40" customFormat="1" ht="14.1" customHeight="1">
      <c r="A57" s="57"/>
      <c r="B57" s="43"/>
      <c r="C57" s="44" t="s">
        <v>670</v>
      </c>
      <c r="D57" s="44"/>
      <c r="E57" s="44"/>
      <c r="F57" s="44"/>
      <c r="G57" s="44"/>
      <c r="H57" s="43">
        <f>SUM('BALANZA ACUMULADA'!K249)</f>
        <v>0</v>
      </c>
      <c r="I57" s="43"/>
      <c r="J57" s="66"/>
    </row>
    <row r="58" spans="1:10" s="40" customFormat="1" ht="14.1" customHeight="1">
      <c r="A58" s="57"/>
      <c r="B58" s="43"/>
      <c r="C58" s="44" t="s">
        <v>671</v>
      </c>
      <c r="D58" s="44"/>
      <c r="E58" s="44"/>
      <c r="F58" s="44"/>
      <c r="G58" s="44"/>
      <c r="H58" s="43">
        <f>SUM('BALANZA ACUMULADA'!K250)</f>
        <v>0</v>
      </c>
      <c r="I58" s="43"/>
      <c r="J58" s="66"/>
    </row>
    <row r="59" spans="1:10" s="40" customFormat="1" ht="14.1" customHeight="1">
      <c r="A59" s="57"/>
      <c r="B59" s="43"/>
      <c r="C59" s="44" t="s">
        <v>672</v>
      </c>
      <c r="D59" s="44"/>
      <c r="E59" s="44"/>
      <c r="F59" s="44"/>
      <c r="G59" s="44"/>
      <c r="H59" s="43">
        <f>SUM('BALANZA ACUMULADA'!K251)</f>
        <v>0</v>
      </c>
      <c r="I59" s="43"/>
      <c r="J59" s="66"/>
    </row>
    <row r="60" spans="1:10" s="40" customFormat="1" ht="14.1" customHeight="1">
      <c r="A60" s="57"/>
      <c r="B60" s="43"/>
      <c r="C60" s="44" t="s">
        <v>673</v>
      </c>
      <c r="D60" s="44"/>
      <c r="E60" s="44"/>
      <c r="F60" s="44"/>
      <c r="G60" s="44"/>
      <c r="H60" s="43">
        <f>SUM('BALANZA ACUMULADA'!K252)</f>
        <v>0</v>
      </c>
      <c r="I60" s="43"/>
      <c r="J60" s="66"/>
    </row>
    <row r="61" spans="1:10" s="40" customFormat="1" ht="14.1" customHeight="1">
      <c r="A61" s="57"/>
      <c r="B61" s="568"/>
      <c r="C61" s="44" t="s">
        <v>1466</v>
      </c>
      <c r="D61" s="44"/>
      <c r="E61" s="44"/>
      <c r="F61" s="44"/>
      <c r="G61" s="44"/>
      <c r="H61" s="570">
        <f>SUM('BALANZA ACUMULADA'!K253:K254)</f>
        <v>0</v>
      </c>
      <c r="I61" s="568"/>
      <c r="J61" s="566"/>
    </row>
    <row r="62" spans="1:10" s="40" customFormat="1" ht="15" customHeight="1">
      <c r="A62" s="57"/>
      <c r="B62" s="50" t="s">
        <v>674</v>
      </c>
      <c r="C62" s="44"/>
      <c r="D62" s="44"/>
      <c r="E62" s="44"/>
      <c r="F62" s="44"/>
      <c r="G62" s="44"/>
      <c r="H62" s="44"/>
      <c r="I62" s="43"/>
      <c r="J62" s="81"/>
    </row>
    <row r="63" spans="1:10" s="40" customFormat="1" ht="14.1" customHeight="1">
      <c r="A63" s="57"/>
      <c r="B63" s="43"/>
      <c r="C63" s="44" t="s">
        <v>675</v>
      </c>
      <c r="D63" s="44"/>
      <c r="E63" s="44"/>
      <c r="F63" s="44"/>
      <c r="G63" s="44"/>
      <c r="H63" s="43">
        <f>SUM('BALANZA ACUMULADA'!K255:K259)</f>
        <v>0</v>
      </c>
      <c r="I63" s="43"/>
      <c r="J63" s="66"/>
    </row>
    <row r="64" spans="1:10" s="40" customFormat="1" ht="14.1" customHeight="1">
      <c r="A64" s="57"/>
      <c r="B64" s="43"/>
      <c r="C64" s="44" t="s">
        <v>676</v>
      </c>
      <c r="D64" s="44"/>
      <c r="E64" s="44"/>
      <c r="F64" s="44"/>
      <c r="G64" s="44"/>
      <c r="H64" s="43">
        <f>SUM('BALANZA ACUMULADA'!K260)</f>
        <v>0</v>
      </c>
      <c r="I64" s="43"/>
      <c r="J64" s="66"/>
    </row>
    <row r="65" spans="1:10" s="40" customFormat="1" ht="14.1" customHeight="1">
      <c r="A65" s="57"/>
      <c r="B65" s="43"/>
      <c r="C65" s="44" t="s">
        <v>677</v>
      </c>
      <c r="D65" s="44"/>
      <c r="E65" s="44"/>
      <c r="F65" s="44"/>
      <c r="G65" s="44"/>
      <c r="H65" s="44">
        <f>SUM('BALANZA ACUMULADA'!K261)</f>
        <v>0</v>
      </c>
      <c r="I65" s="44"/>
      <c r="J65" s="81"/>
    </row>
    <row r="66" spans="1:10" s="40" customFormat="1" ht="14.1" customHeight="1">
      <c r="A66" s="57"/>
      <c r="B66" s="43"/>
      <c r="C66" s="44" t="s">
        <v>678</v>
      </c>
      <c r="D66" s="44"/>
      <c r="E66" s="44"/>
      <c r="F66" s="44"/>
      <c r="G66" s="44"/>
      <c r="H66" s="44">
        <f>SUM('BALANZA ACUMULADA'!K262)</f>
        <v>0</v>
      </c>
      <c r="I66" s="44"/>
      <c r="J66" s="81"/>
    </row>
    <row r="67" spans="1:10" s="40" customFormat="1" ht="14.1" customHeight="1">
      <c r="A67" s="57"/>
      <c r="B67" s="43"/>
      <c r="C67" s="44" t="s">
        <v>679</v>
      </c>
      <c r="D67" s="44"/>
      <c r="E67" s="44"/>
      <c r="F67" s="44"/>
      <c r="G67" s="44"/>
      <c r="H67" s="43">
        <f>SUM('BALANZA ACUMULADA'!K263)</f>
        <v>0</v>
      </c>
      <c r="I67" s="43"/>
      <c r="J67" s="66"/>
    </row>
    <row r="68" spans="1:10" s="40" customFormat="1" ht="14.1" customHeight="1">
      <c r="A68" s="57"/>
      <c r="B68" s="43"/>
      <c r="C68" s="44" t="s">
        <v>680</v>
      </c>
      <c r="D68" s="44"/>
      <c r="E68" s="44"/>
      <c r="F68" s="44"/>
      <c r="G68" s="44"/>
      <c r="H68" s="43">
        <f>SUM('BALANZA ACUMULADA'!K264:K268)+'BALANZA ACUMULADA'!K149+'BALANZA ACUMULADA'!K140+'BALANZA ACUMULADA'!L140</f>
        <v>0</v>
      </c>
      <c r="I68" s="43"/>
      <c r="J68" s="66"/>
    </row>
    <row r="69" spans="1:10" s="40" customFormat="1" ht="15" customHeight="1">
      <c r="A69" s="57"/>
      <c r="B69" s="50" t="s">
        <v>681</v>
      </c>
      <c r="C69" s="44"/>
      <c r="D69" s="44"/>
      <c r="E69" s="44"/>
      <c r="F69" s="44"/>
      <c r="G69" s="44"/>
      <c r="H69" s="43"/>
      <c r="I69" s="43"/>
      <c r="J69" s="66"/>
    </row>
    <row r="70" spans="1:10" s="40" customFormat="1" ht="14.1" customHeight="1">
      <c r="A70" s="57"/>
      <c r="B70" s="43"/>
      <c r="C70" s="44" t="s">
        <v>682</v>
      </c>
      <c r="D70" s="44"/>
      <c r="E70" s="44"/>
      <c r="F70" s="44"/>
      <c r="G70" s="44"/>
      <c r="H70" s="43">
        <f>SUM('BALANZA ACUMULADA'!K269)</f>
        <v>0</v>
      </c>
      <c r="I70" s="43"/>
      <c r="J70" s="66"/>
    </row>
    <row r="71" spans="1:10" s="40" customFormat="1" ht="9.9499999999999993" customHeight="1">
      <c r="A71" s="57"/>
      <c r="B71" s="43"/>
      <c r="C71" s="44"/>
      <c r="D71" s="44"/>
      <c r="E71" s="44"/>
      <c r="F71" s="44"/>
      <c r="G71" s="44"/>
      <c r="H71" s="43"/>
      <c r="I71" s="43"/>
      <c r="J71" s="66"/>
    </row>
    <row r="72" spans="1:10" s="40" customFormat="1" ht="15" customHeight="1">
      <c r="A72" s="57"/>
      <c r="B72" s="50" t="s">
        <v>683</v>
      </c>
      <c r="C72" s="44"/>
      <c r="D72" s="44"/>
      <c r="E72" s="44"/>
      <c r="F72" s="44"/>
      <c r="G72" s="44"/>
      <c r="H72" s="48">
        <f>SUM(H39:H70)</f>
        <v>3732738.2300000004</v>
      </c>
      <c r="I72" s="43"/>
      <c r="J72" s="72">
        <f>SUM(J39:J70)</f>
        <v>7207789.3500000006</v>
      </c>
    </row>
    <row r="73" spans="1:10" ht="9.9499999999999993" customHeight="1">
      <c r="A73" s="82"/>
      <c r="B73" s="4"/>
      <c r="C73" s="4"/>
      <c r="D73" s="4"/>
      <c r="E73" s="4"/>
      <c r="F73" s="4"/>
      <c r="G73" s="4"/>
      <c r="H73" s="29"/>
      <c r="I73" s="29"/>
      <c r="J73" s="83"/>
    </row>
    <row r="74" spans="1:10" ht="15" customHeight="1" thickBot="1">
      <c r="A74" s="82"/>
      <c r="B74" s="51" t="s">
        <v>571</v>
      </c>
      <c r="C74" s="4"/>
      <c r="D74" s="4"/>
      <c r="E74" s="4"/>
      <c r="F74" s="4"/>
      <c r="G74" s="4"/>
      <c r="H74" s="36">
        <f>SUM(H34-H72)</f>
        <v>2611191.8999999994</v>
      </c>
      <c r="I74" s="29"/>
      <c r="J74" s="84">
        <f>SUM(J34-J72)</f>
        <v>135532.44999999925</v>
      </c>
    </row>
    <row r="75" spans="1:10" ht="5.0999999999999996" customHeight="1" thickTop="1">
      <c r="A75" s="85"/>
      <c r="B75" s="86"/>
      <c r="C75" s="86"/>
      <c r="D75" s="86"/>
      <c r="E75" s="86"/>
      <c r="F75" s="86"/>
      <c r="G75" s="86"/>
      <c r="H75" s="87"/>
      <c r="I75" s="87"/>
      <c r="J75" s="88"/>
    </row>
    <row r="76" spans="1:10" ht="5.0999999999999996" customHeight="1">
      <c r="A76" s="4"/>
      <c r="B76" s="4"/>
      <c r="C76" s="4"/>
      <c r="D76" s="4"/>
      <c r="E76" s="4"/>
      <c r="F76" s="4"/>
      <c r="G76" s="4"/>
      <c r="H76" s="29"/>
      <c r="I76" s="29"/>
      <c r="J76" s="29"/>
    </row>
    <row r="77" spans="1:10">
      <c r="A77" s="4"/>
      <c r="B77" s="4"/>
      <c r="C77" s="4"/>
      <c r="D77" s="4"/>
      <c r="E77" s="4"/>
      <c r="F77" s="4"/>
      <c r="G77" s="4"/>
      <c r="H77" s="29"/>
      <c r="I77" s="29"/>
      <c r="J77" s="29"/>
    </row>
    <row r="78" spans="1:10">
      <c r="A78" s="4"/>
      <c r="B78" s="4"/>
      <c r="C78" s="4"/>
      <c r="D78" s="4"/>
      <c r="E78" s="4"/>
      <c r="F78" s="4"/>
      <c r="G78" s="4"/>
      <c r="H78" s="29"/>
      <c r="I78" s="29"/>
      <c r="J78" s="29"/>
    </row>
    <row r="79" spans="1:10">
      <c r="A79" s="4"/>
      <c r="B79" s="4"/>
      <c r="C79" s="4"/>
      <c r="D79" s="4"/>
      <c r="E79" s="4"/>
      <c r="F79" s="4"/>
      <c r="G79" s="4"/>
      <c r="H79" s="29"/>
      <c r="I79" s="29"/>
      <c r="J79" s="29"/>
    </row>
    <row r="80" spans="1:10">
      <c r="A80" s="4"/>
      <c r="B80" s="4"/>
      <c r="C80" s="4"/>
      <c r="D80" s="4"/>
      <c r="E80" s="4"/>
      <c r="F80" s="4"/>
      <c r="G80" s="4"/>
      <c r="H80" s="29"/>
      <c r="I80" s="29" t="s">
        <v>639</v>
      </c>
      <c r="J80" s="29"/>
    </row>
    <row r="81" spans="1:10">
      <c r="A81" s="15"/>
      <c r="B81" s="1018" t="s">
        <v>12</v>
      </c>
      <c r="C81" s="1018"/>
      <c r="D81" s="1018"/>
      <c r="E81" s="1018"/>
      <c r="F81" s="4"/>
      <c r="G81" s="1018" t="s">
        <v>12</v>
      </c>
      <c r="H81" s="1018"/>
      <c r="I81" s="1018"/>
      <c r="J81" s="1018"/>
    </row>
    <row r="82" spans="1:10">
      <c r="A82" s="15"/>
      <c r="B82" s="890" t="s">
        <v>638</v>
      </c>
      <c r="C82" s="890"/>
      <c r="D82" s="890"/>
      <c r="E82" s="890"/>
      <c r="F82" s="4"/>
      <c r="G82" s="1015" t="s">
        <v>638</v>
      </c>
      <c r="H82" s="1015"/>
      <c r="I82" s="1015"/>
      <c r="J82" s="1015"/>
    </row>
    <row r="83" spans="1:10">
      <c r="A83" s="4"/>
      <c r="B83" s="4"/>
      <c r="C83" s="4"/>
      <c r="D83" s="4"/>
      <c r="E83" s="4"/>
      <c r="F83" s="4"/>
      <c r="G83" s="4"/>
      <c r="H83" s="29"/>
      <c r="I83" s="29"/>
      <c r="J83" s="29"/>
    </row>
    <row r="84" spans="1:10" ht="13.5">
      <c r="A84" s="1030" t="s">
        <v>636</v>
      </c>
      <c r="B84" s="1030"/>
      <c r="C84" s="1030"/>
      <c r="D84" s="1030"/>
      <c r="E84" s="1030"/>
      <c r="F84" s="1030"/>
      <c r="G84" s="1030"/>
      <c r="H84" s="1030"/>
      <c r="I84" s="1030"/>
      <c r="J84" s="1030"/>
    </row>
    <row r="85" spans="1:10">
      <c r="A85" s="4"/>
      <c r="B85" s="4"/>
      <c r="C85" s="4"/>
      <c r="D85" s="4"/>
      <c r="E85" s="4"/>
      <c r="F85" s="4"/>
      <c r="G85" s="4"/>
      <c r="H85" s="29">
        <f>SUM(B71-H71)</f>
        <v>0</v>
      </c>
      <c r="I85" s="29"/>
      <c r="J85" s="29"/>
    </row>
    <row r="86" spans="1:10">
      <c r="H86" s="17"/>
      <c r="I86" s="17"/>
      <c r="J86" s="17"/>
    </row>
  </sheetData>
  <mergeCells count="13">
    <mergeCell ref="A1:J1"/>
    <mergeCell ref="A2:J2"/>
    <mergeCell ref="A4:J4"/>
    <mergeCell ref="A5:J5"/>
    <mergeCell ref="A6:J6"/>
    <mergeCell ref="L13:N18"/>
    <mergeCell ref="A9:G9"/>
    <mergeCell ref="A84:J84"/>
    <mergeCell ref="G81:J81"/>
    <mergeCell ref="G82:J82"/>
    <mergeCell ref="B81:E81"/>
    <mergeCell ref="B82:E82"/>
    <mergeCell ref="B22:G22"/>
  </mergeCells>
  <printOptions horizontalCentered="1"/>
  <pageMargins left="0.15748031496062992" right="0.15748031496062992" top="0.39370078740157483" bottom="0.15748031496062992" header="0" footer="0.15748031496062992"/>
  <pageSetup scale="65"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B09A5B"/>
  </sheetPr>
  <dimension ref="A1:I64"/>
  <sheetViews>
    <sheetView zoomScale="86" zoomScaleNormal="86" workbookViewId="0">
      <pane ySplit="9" topLeftCell="A39" activePane="bottomLeft" state="frozen"/>
      <selection sqref="A1:K1"/>
      <selection pane="bottomLeft" sqref="A1:K1"/>
    </sheetView>
  </sheetViews>
  <sheetFormatPr baseColWidth="10" defaultRowHeight="12.75"/>
  <cols>
    <col min="1" max="1" width="73.28515625" style="2" customWidth="1"/>
    <col min="2" max="3" width="10.42578125" style="2" customWidth="1"/>
    <col min="4" max="4" width="21.5703125" style="2" customWidth="1"/>
    <col min="5" max="5" width="20.140625" style="2" customWidth="1"/>
    <col min="6" max="6" width="17.85546875" style="2" customWidth="1"/>
    <col min="7" max="7" width="20.28515625" style="2" customWidth="1"/>
    <col min="8" max="16384" width="11.42578125" style="2"/>
  </cols>
  <sheetData>
    <row r="1" spans="1:9" ht="18" customHeight="1">
      <c r="A1" s="1017" t="s">
        <v>0</v>
      </c>
      <c r="B1" s="1017"/>
      <c r="C1" s="1017"/>
      <c r="D1" s="1017"/>
      <c r="E1" s="1017"/>
      <c r="F1" s="1017"/>
      <c r="G1" s="1017"/>
      <c r="H1" s="3"/>
      <c r="I1" s="3"/>
    </row>
    <row r="2" spans="1:9" ht="18" customHeight="1">
      <c r="A2" s="1017" t="str">
        <f>'1.ESF (Rubros)'!A2:I2</f>
        <v>SECRETARIA EJECUTIVA DEL SISTEMA ANTICORRUPCION DEL ESTADO DE CHIAPAS</v>
      </c>
      <c r="B2" s="1017"/>
      <c r="C2" s="1017"/>
      <c r="D2" s="1017"/>
      <c r="E2" s="1017"/>
      <c r="F2" s="1017"/>
      <c r="G2" s="1017"/>
      <c r="H2" s="3"/>
      <c r="I2" s="3"/>
    </row>
    <row r="3" spans="1:9" ht="9.9499999999999993" customHeight="1">
      <c r="A3" s="682"/>
      <c r="B3" s="682"/>
      <c r="C3" s="682"/>
      <c r="D3" s="682"/>
      <c r="E3" s="682"/>
      <c r="F3" s="682"/>
      <c r="G3" s="682"/>
      <c r="H3" s="3"/>
      <c r="I3" s="3"/>
    </row>
    <row r="4" spans="1:9" ht="18" customHeight="1">
      <c r="A4" s="1017" t="s">
        <v>1592</v>
      </c>
      <c r="B4" s="1017"/>
      <c r="C4" s="1017"/>
      <c r="D4" s="1017"/>
      <c r="E4" s="1017"/>
      <c r="F4" s="1017"/>
      <c r="G4" s="1017"/>
      <c r="H4" s="3"/>
      <c r="I4" s="3"/>
    </row>
    <row r="5" spans="1:9" ht="18" customHeight="1">
      <c r="A5" s="1017" t="s">
        <v>687</v>
      </c>
      <c r="B5" s="1017"/>
      <c r="C5" s="1017"/>
      <c r="D5" s="1017"/>
      <c r="E5" s="1017"/>
      <c r="F5" s="1017"/>
      <c r="G5" s="1017"/>
      <c r="H5" s="3"/>
      <c r="I5" s="3"/>
    </row>
    <row r="6" spans="1:9" ht="18" customHeight="1">
      <c r="A6" s="1017" t="str">
        <f>'3.EA'!A6</f>
        <v>DEL 1 DE ENERO AL 31 DE MARZO DE 2021</v>
      </c>
      <c r="B6" s="1017"/>
      <c r="C6" s="1017"/>
      <c r="D6" s="1017"/>
      <c r="E6" s="1017"/>
      <c r="F6" s="1017"/>
      <c r="G6" s="1017"/>
      <c r="H6" s="3"/>
      <c r="I6" s="3"/>
    </row>
    <row r="7" spans="1:9" ht="15">
      <c r="A7" s="52"/>
      <c r="B7" s="52"/>
      <c r="C7" s="52"/>
      <c r="D7" s="52"/>
      <c r="E7" s="52"/>
      <c r="F7" s="52"/>
      <c r="G7" s="19" t="s">
        <v>485</v>
      </c>
      <c r="H7" s="3"/>
      <c r="I7" s="3"/>
    </row>
    <row r="8" spans="1:9" ht="13.5" thickBot="1">
      <c r="A8" s="4"/>
      <c r="B8" s="4"/>
      <c r="C8" s="4"/>
      <c r="D8" s="4"/>
      <c r="E8" s="20"/>
      <c r="F8" s="20" t="s">
        <v>5</v>
      </c>
      <c r="G8" s="21">
        <f>'1.ESF (Rubros)'!I8</f>
        <v>44314</v>
      </c>
    </row>
    <row r="9" spans="1:9" ht="90" thickBot="1">
      <c r="A9" s="696" t="s">
        <v>484</v>
      </c>
      <c r="B9" s="1037" t="s">
        <v>688</v>
      </c>
      <c r="C9" s="1037"/>
      <c r="D9" s="697" t="s">
        <v>689</v>
      </c>
      <c r="E9" s="697" t="s">
        <v>690</v>
      </c>
      <c r="F9" s="697" t="s">
        <v>1485</v>
      </c>
      <c r="G9" s="698" t="s">
        <v>691</v>
      </c>
    </row>
    <row r="10" spans="1:9" ht="5.25" customHeight="1">
      <c r="A10" s="15"/>
      <c r="B10" s="15"/>
      <c r="C10" s="4"/>
      <c r="D10" s="4"/>
      <c r="E10" s="4"/>
      <c r="F10" s="4"/>
      <c r="G10" s="4"/>
    </row>
    <row r="11" spans="1:9" s="40" customFormat="1" ht="15" customHeight="1">
      <c r="A11" s="74"/>
      <c r="B11" s="67"/>
      <c r="C11" s="65"/>
      <c r="D11" s="63"/>
      <c r="E11" s="63"/>
      <c r="F11" s="63"/>
      <c r="G11" s="64"/>
    </row>
    <row r="12" spans="1:9" s="40" customFormat="1" ht="15" customHeight="1">
      <c r="A12" s="75" t="s">
        <v>1654</v>
      </c>
      <c r="B12" s="1032">
        <f>SUM(B13:C15)</f>
        <v>0</v>
      </c>
      <c r="C12" s="1036"/>
      <c r="D12" s="69">
        <f>SUM(D13:D15)</f>
        <v>0</v>
      </c>
      <c r="E12" s="69">
        <f t="shared" ref="E12:G12" si="0">SUM(E13:E15)</f>
        <v>0</v>
      </c>
      <c r="F12" s="70">
        <f t="shared" si="0"/>
        <v>0</v>
      </c>
      <c r="G12" s="70">
        <f t="shared" si="0"/>
        <v>0</v>
      </c>
    </row>
    <row r="13" spans="1:9" s="40" customFormat="1" ht="15" customHeight="1">
      <c r="A13" s="76" t="s">
        <v>562</v>
      </c>
      <c r="B13" s="1034">
        <f>SUM('1.ESF (Rubros)'!I42)</f>
        <v>0</v>
      </c>
      <c r="C13" s="1035"/>
      <c r="D13" s="59"/>
      <c r="E13" s="59"/>
      <c r="F13" s="59"/>
      <c r="G13" s="58">
        <f>SUM(B13:F13)</f>
        <v>0</v>
      </c>
    </row>
    <row r="14" spans="1:9" s="40" customFormat="1" ht="15" customHeight="1">
      <c r="A14" s="76" t="s">
        <v>692</v>
      </c>
      <c r="B14" s="1034">
        <f>SUM('1.ESF (Rubros)'!I43)</f>
        <v>0</v>
      </c>
      <c r="C14" s="1035"/>
      <c r="D14" s="59"/>
      <c r="E14" s="59"/>
      <c r="F14" s="59"/>
      <c r="G14" s="58">
        <f t="shared" ref="G14:G15" si="1">SUM(B14:F14)</f>
        <v>0</v>
      </c>
    </row>
    <row r="15" spans="1:9" s="40" customFormat="1" ht="15" customHeight="1">
      <c r="A15" s="76" t="s">
        <v>643</v>
      </c>
      <c r="B15" s="1034">
        <f>SUM('1.ESF (Rubros)'!I44)</f>
        <v>0</v>
      </c>
      <c r="C15" s="1035"/>
      <c r="D15" s="59"/>
      <c r="E15" s="59"/>
      <c r="F15" s="59"/>
      <c r="G15" s="58">
        <f t="shared" si="1"/>
        <v>0</v>
      </c>
    </row>
    <row r="16" spans="1:9" s="40" customFormat="1" ht="15" customHeight="1">
      <c r="A16" s="76"/>
      <c r="B16" s="68"/>
      <c r="C16" s="62"/>
      <c r="D16" s="59"/>
      <c r="E16" s="59"/>
      <c r="F16" s="59"/>
      <c r="G16" s="58"/>
    </row>
    <row r="17" spans="1:7" s="40" customFormat="1" ht="15" customHeight="1">
      <c r="A17" s="75" t="s">
        <v>1655</v>
      </c>
      <c r="B17" s="1034"/>
      <c r="C17" s="1035"/>
      <c r="D17" s="60">
        <f>SUM(D18:D22)</f>
        <v>0</v>
      </c>
      <c r="E17" s="60">
        <f>SUM(E18:E22)</f>
        <v>135536.45000000001</v>
      </c>
      <c r="F17" s="60">
        <f>SUM(F18:F22)</f>
        <v>0</v>
      </c>
      <c r="G17" s="60">
        <f>SUM(G18:G22)</f>
        <v>135536.45000000001</v>
      </c>
    </row>
    <row r="18" spans="1:7" s="40" customFormat="1" ht="15" customHeight="1">
      <c r="A18" s="76" t="s">
        <v>571</v>
      </c>
      <c r="B18" s="68"/>
      <c r="C18" s="62"/>
      <c r="D18" s="59"/>
      <c r="E18" s="59">
        <f>SUM('1.ESF (Rubros)'!I49)</f>
        <v>135536.45000000001</v>
      </c>
      <c r="F18" s="59"/>
      <c r="G18" s="566">
        <f>SUM(B18:F18)</f>
        <v>135536.45000000001</v>
      </c>
    </row>
    <row r="19" spans="1:7" s="40" customFormat="1">
      <c r="A19" s="76" t="s">
        <v>575</v>
      </c>
      <c r="B19" s="68"/>
      <c r="C19" s="62"/>
      <c r="D19" s="59">
        <f>SUM('1.ESF (Rubros)'!I50)</f>
        <v>0</v>
      </c>
      <c r="E19" s="59"/>
      <c r="F19" s="59"/>
      <c r="G19" s="566">
        <f>SUM(B19:F19)</f>
        <v>0</v>
      </c>
    </row>
    <row r="20" spans="1:7" s="40" customFormat="1" ht="15" customHeight="1">
      <c r="A20" s="76" t="s">
        <v>577</v>
      </c>
      <c r="B20" s="68"/>
      <c r="C20" s="62"/>
      <c r="D20" s="59">
        <f>SUM('1.ESF (Rubros)'!I51)</f>
        <v>0</v>
      </c>
      <c r="E20" s="59"/>
      <c r="F20" s="59"/>
      <c r="G20" s="566">
        <f>SUM(B20:F20)</f>
        <v>0</v>
      </c>
    </row>
    <row r="21" spans="1:7" s="40" customFormat="1" ht="15" customHeight="1">
      <c r="A21" s="76" t="s">
        <v>583</v>
      </c>
      <c r="B21" s="68"/>
      <c r="C21" s="62"/>
      <c r="D21" s="59">
        <f>SUM('1.ESF (Rubros)'!I52)</f>
        <v>0</v>
      </c>
      <c r="F21" s="59"/>
      <c r="G21" s="566">
        <f>SUM(B21:F21)</f>
        <v>0</v>
      </c>
    </row>
    <row r="22" spans="1:7" s="40" customFormat="1" ht="15" customHeight="1">
      <c r="A22" s="76" t="s">
        <v>588</v>
      </c>
      <c r="B22" s="68"/>
      <c r="C22" s="62"/>
      <c r="D22" s="59">
        <f>SUM('1.ESF (Rubros)'!I53)</f>
        <v>0</v>
      </c>
      <c r="E22" s="59"/>
      <c r="F22" s="59"/>
      <c r="G22" s="566">
        <f>SUM(B22:F22)</f>
        <v>0</v>
      </c>
    </row>
    <row r="23" spans="1:7" s="40" customFormat="1" ht="15" customHeight="1">
      <c r="A23" s="76"/>
      <c r="B23" s="68"/>
      <c r="C23" s="62"/>
      <c r="D23" s="59"/>
      <c r="E23" s="59"/>
      <c r="F23" s="59"/>
      <c r="G23" s="567"/>
    </row>
    <row r="24" spans="1:7" s="40" customFormat="1" ht="28.5" customHeight="1">
      <c r="A24" s="571" t="s">
        <v>1656</v>
      </c>
      <c r="B24" s="1032"/>
      <c r="C24" s="1036"/>
      <c r="D24" s="59"/>
      <c r="E24" s="59"/>
      <c r="F24" s="60">
        <f>SUM(F25:F26)</f>
        <v>0</v>
      </c>
      <c r="G24" s="60">
        <f>SUM(G25:G26)</f>
        <v>0</v>
      </c>
    </row>
    <row r="25" spans="1:7" s="40" customFormat="1" ht="15" customHeight="1">
      <c r="A25" s="76" t="s">
        <v>1070</v>
      </c>
      <c r="B25" s="1034"/>
      <c r="C25" s="1035"/>
      <c r="D25" s="59"/>
      <c r="E25" s="59"/>
      <c r="F25" s="59">
        <f>SUM('1.ESF (Rubros)'!I57)</f>
        <v>0</v>
      </c>
      <c r="G25" s="566">
        <f>SUM(B25:F25)</f>
        <v>0</v>
      </c>
    </row>
    <row r="26" spans="1:7" s="40" customFormat="1" ht="15" customHeight="1">
      <c r="A26" s="76" t="s">
        <v>1071</v>
      </c>
      <c r="B26" s="1034"/>
      <c r="C26" s="1035"/>
      <c r="D26" s="59"/>
      <c r="E26" s="59"/>
      <c r="F26" s="59">
        <f>SUM('1.ESF (Rubros)'!I58)</f>
        <v>0</v>
      </c>
      <c r="G26" s="566">
        <f>SUM(B26:F26)</f>
        <v>0</v>
      </c>
    </row>
    <row r="27" spans="1:7" s="40" customFormat="1" ht="15" customHeight="1">
      <c r="A27" s="76"/>
      <c r="B27" s="68"/>
      <c r="C27" s="62"/>
      <c r="D27" s="59"/>
      <c r="E27" s="59"/>
      <c r="F27" s="59"/>
      <c r="G27" s="683"/>
    </row>
    <row r="28" spans="1:7" s="40" customFormat="1" ht="15" customHeight="1">
      <c r="A28" s="75" t="s">
        <v>1560</v>
      </c>
      <c r="B28" s="1032">
        <f>SUM(B12+B17+B24)</f>
        <v>0</v>
      </c>
      <c r="C28" s="1036"/>
      <c r="D28" s="60">
        <f>SUM(D12+D17+D24)</f>
        <v>0</v>
      </c>
      <c r="E28" s="60">
        <f t="shared" ref="E28:G28" si="2">SUM(E12+E17+E24)</f>
        <v>135536.45000000001</v>
      </c>
      <c r="F28" s="60">
        <f t="shared" si="2"/>
        <v>0</v>
      </c>
      <c r="G28" s="60">
        <f t="shared" si="2"/>
        <v>135536.45000000001</v>
      </c>
    </row>
    <row r="29" spans="1:7" s="40" customFormat="1" ht="15" customHeight="1">
      <c r="A29" s="76"/>
      <c r="B29" s="68"/>
      <c r="C29" s="62"/>
      <c r="D29" s="59"/>
      <c r="E29" s="59"/>
      <c r="F29" s="59"/>
      <c r="G29" s="683"/>
    </row>
    <row r="30" spans="1:7" s="40" customFormat="1" ht="15" customHeight="1">
      <c r="A30" s="75" t="s">
        <v>1657</v>
      </c>
      <c r="B30" s="1032">
        <f>SUM(B31:C33)</f>
        <v>0</v>
      </c>
      <c r="C30" s="1036"/>
      <c r="D30" s="59"/>
      <c r="E30" s="59"/>
      <c r="F30" s="59"/>
      <c r="G30" s="684">
        <f>SUM(G31:G33)</f>
        <v>0</v>
      </c>
    </row>
    <row r="31" spans="1:7" s="40" customFormat="1" ht="15" customHeight="1">
      <c r="A31" s="76" t="s">
        <v>562</v>
      </c>
      <c r="B31" s="1034">
        <f>SUM('1.ESF (Rubros)'!G42-'1.ESF (Rubros)'!I42)</f>
        <v>0</v>
      </c>
      <c r="C31" s="1035"/>
      <c r="D31" s="59"/>
      <c r="E31" s="59"/>
      <c r="F31" s="59"/>
      <c r="G31" s="683">
        <f>SUM(B31:F31)</f>
        <v>0</v>
      </c>
    </row>
    <row r="32" spans="1:7" s="40" customFormat="1" ht="15" customHeight="1">
      <c r="A32" s="76" t="s">
        <v>692</v>
      </c>
      <c r="B32" s="1034">
        <f>SUM('1.ESF (Rubros)'!G43-'1.ESF (Rubros)'!I43)</f>
        <v>0</v>
      </c>
      <c r="C32" s="1035"/>
      <c r="D32" s="59"/>
      <c r="E32" s="59"/>
      <c r="F32" s="59"/>
      <c r="G32" s="683">
        <f t="shared" ref="G32:G33" si="3">SUM(B32:F32)</f>
        <v>0</v>
      </c>
    </row>
    <row r="33" spans="1:7" s="40" customFormat="1" ht="15" customHeight="1">
      <c r="A33" s="76" t="s">
        <v>643</v>
      </c>
      <c r="B33" s="1034">
        <f>SUM('1.ESF (Rubros)'!G44-'1.ESF (Rubros)'!I44)</f>
        <v>0</v>
      </c>
      <c r="C33" s="1035"/>
      <c r="D33" s="59"/>
      <c r="E33" s="59"/>
      <c r="F33" s="59"/>
      <c r="G33" s="683">
        <f t="shared" si="3"/>
        <v>0</v>
      </c>
    </row>
    <row r="34" spans="1:7" s="40" customFormat="1" ht="15" customHeight="1">
      <c r="A34" s="76"/>
      <c r="B34" s="68"/>
      <c r="C34" s="62"/>
      <c r="D34" s="59"/>
      <c r="E34" s="59"/>
      <c r="F34" s="59"/>
      <c r="G34" s="683"/>
    </row>
    <row r="35" spans="1:7" s="40" customFormat="1" ht="15" customHeight="1">
      <c r="A35" s="75" t="s">
        <v>1658</v>
      </c>
      <c r="B35" s="1034"/>
      <c r="C35" s="1035"/>
      <c r="D35" s="60">
        <f>SUM(D36:D39)</f>
        <v>135536.45000000001</v>
      </c>
      <c r="E35" s="60">
        <f>SUM(E36:E40)</f>
        <v>2475655.4499999993</v>
      </c>
      <c r="F35" s="60">
        <f>SUM(F36:F39)</f>
        <v>0</v>
      </c>
      <c r="G35" s="60">
        <f>SUM(G36:G40)</f>
        <v>2611191.8999999994</v>
      </c>
    </row>
    <row r="36" spans="1:7" s="40" customFormat="1" ht="15" customHeight="1">
      <c r="A36" s="76" t="s">
        <v>571</v>
      </c>
      <c r="B36" s="68"/>
      <c r="C36" s="62"/>
      <c r="D36" s="59"/>
      <c r="E36" s="59">
        <f>SUM('1.ESF (Rubros)'!G49)</f>
        <v>2611191.8999999994</v>
      </c>
      <c r="F36" s="59"/>
      <c r="G36" s="683">
        <f>SUM(E36:F36)</f>
        <v>2611191.8999999994</v>
      </c>
    </row>
    <row r="37" spans="1:7" s="40" customFormat="1" ht="15" customHeight="1">
      <c r="A37" s="76" t="s">
        <v>575</v>
      </c>
      <c r="B37" s="68"/>
      <c r="C37" s="62"/>
      <c r="D37" s="59">
        <f>SUM('1.ESF (Rubros)'!G50-'1.ESF (Rubros)'!I50)</f>
        <v>135536.45000000001</v>
      </c>
      <c r="E37" s="59">
        <f>-'1.ESF (Rubros)'!I49</f>
        <v>-135536.45000000001</v>
      </c>
      <c r="F37" s="59"/>
      <c r="G37" s="683">
        <f>SUM(D37:F37)</f>
        <v>0</v>
      </c>
    </row>
    <row r="38" spans="1:7" s="40" customFormat="1" ht="15" customHeight="1">
      <c r="A38" s="76" t="s">
        <v>577</v>
      </c>
      <c r="B38" s="68"/>
      <c r="C38" s="62"/>
      <c r="D38" s="59"/>
      <c r="E38" s="59">
        <f>SUM('1.ESF (Rubros)'!G51-'1.ESF (Rubros)'!I51)</f>
        <v>0</v>
      </c>
      <c r="F38" s="59"/>
      <c r="G38" s="683">
        <f t="shared" ref="G38:G40" si="4">SUM(E38:F38)</f>
        <v>0</v>
      </c>
    </row>
    <row r="39" spans="1:7" s="40" customFormat="1" ht="15" customHeight="1">
      <c r="A39" s="76" t="s">
        <v>583</v>
      </c>
      <c r="B39" s="68"/>
      <c r="C39" s="62"/>
      <c r="D39" s="59"/>
      <c r="E39" s="59">
        <f>SUM('1.ESF (Rubros)'!G52-'1.ESF (Rubros)'!I52)</f>
        <v>0</v>
      </c>
      <c r="F39" s="59"/>
      <c r="G39" s="683">
        <f t="shared" si="4"/>
        <v>0</v>
      </c>
    </row>
    <row r="40" spans="1:7" s="40" customFormat="1" ht="15" customHeight="1">
      <c r="A40" s="76" t="s">
        <v>588</v>
      </c>
      <c r="B40" s="68"/>
      <c r="C40" s="62"/>
      <c r="D40" s="59"/>
      <c r="E40" s="59">
        <f>SUM('1.ESF (Rubros)'!G53-'1.ESF (Rubros)'!I53)</f>
        <v>0</v>
      </c>
      <c r="F40" s="59"/>
      <c r="G40" s="683">
        <f t="shared" si="4"/>
        <v>0</v>
      </c>
    </row>
    <row r="41" spans="1:7" s="40" customFormat="1" ht="15" customHeight="1">
      <c r="A41" s="76"/>
      <c r="B41" s="68"/>
      <c r="C41" s="62"/>
      <c r="D41" s="59"/>
      <c r="E41" s="59"/>
      <c r="F41" s="59"/>
      <c r="G41" s="683"/>
    </row>
    <row r="42" spans="1:7" s="40" customFormat="1" ht="25.5">
      <c r="A42" s="571" t="s">
        <v>1659</v>
      </c>
      <c r="B42" s="1032"/>
      <c r="C42" s="1036"/>
      <c r="D42" s="59"/>
      <c r="E42" s="59"/>
      <c r="F42" s="60">
        <f>SUM(F43:F44)</f>
        <v>0</v>
      </c>
      <c r="G42" s="60">
        <f>SUM(G43:G44)</f>
        <v>0</v>
      </c>
    </row>
    <row r="43" spans="1:7" s="40" customFormat="1" ht="15" customHeight="1">
      <c r="A43" s="76" t="s">
        <v>1070</v>
      </c>
      <c r="B43" s="1034"/>
      <c r="C43" s="1035"/>
      <c r="D43" s="59"/>
      <c r="E43" s="59"/>
      <c r="F43" s="59">
        <f>SUM('1.ESF (Rubros)'!G57-'1.ESF (Rubros)'!I57)</f>
        <v>0</v>
      </c>
      <c r="G43" s="683">
        <f>SUM(E43:F43)</f>
        <v>0</v>
      </c>
    </row>
    <row r="44" spans="1:7" s="40" customFormat="1" ht="15" customHeight="1">
      <c r="A44" s="76" t="s">
        <v>1071</v>
      </c>
      <c r="B44" s="1034"/>
      <c r="C44" s="1035"/>
      <c r="D44" s="59"/>
      <c r="E44" s="59"/>
      <c r="F44" s="59">
        <f>SUM('1.ESF (Rubros)'!G58-'1.ESF (Rubros)'!I58)</f>
        <v>0</v>
      </c>
      <c r="G44" s="683">
        <f>SUM(D44:F44)</f>
        <v>0</v>
      </c>
    </row>
    <row r="45" spans="1:7" s="40" customFormat="1" ht="15" customHeight="1">
      <c r="A45" s="76"/>
      <c r="B45" s="68"/>
      <c r="C45" s="62"/>
      <c r="D45" s="59"/>
      <c r="E45" s="59"/>
      <c r="F45" s="59"/>
      <c r="G45" s="683"/>
    </row>
    <row r="46" spans="1:7" s="40" customFormat="1" ht="15" customHeight="1">
      <c r="A46" s="75" t="s">
        <v>1660</v>
      </c>
      <c r="B46" s="1032">
        <f>SUM(B28+B30+B35+B42)</f>
        <v>0</v>
      </c>
      <c r="C46" s="1033"/>
      <c r="D46" s="60">
        <f>SUM(D28+D30+D35+D42)</f>
        <v>135536.45000000001</v>
      </c>
      <c r="E46" s="60">
        <f t="shared" ref="E46:G46" si="5">SUM(E28+E30+E35+E42)</f>
        <v>2611191.8999999994</v>
      </c>
      <c r="F46" s="60">
        <f t="shared" si="5"/>
        <v>0</v>
      </c>
      <c r="G46" s="60">
        <f t="shared" si="5"/>
        <v>2746728.3499999996</v>
      </c>
    </row>
    <row r="47" spans="1:7" ht="4.5" customHeight="1">
      <c r="A47" s="85"/>
      <c r="B47" s="85"/>
      <c r="C47" s="86"/>
      <c r="D47" s="164"/>
      <c r="E47" s="165"/>
      <c r="F47" s="166"/>
      <c r="G47" s="165"/>
    </row>
    <row r="48" spans="1:7" ht="3.75" customHeight="1">
      <c r="A48" s="4"/>
      <c r="B48" s="4"/>
      <c r="C48" s="4"/>
      <c r="D48" s="4"/>
      <c r="E48" s="29"/>
      <c r="F48" s="29"/>
      <c r="G48" s="29"/>
    </row>
    <row r="49" spans="1:7">
      <c r="A49" s="4"/>
      <c r="B49" s="4"/>
      <c r="C49" s="4"/>
      <c r="D49" s="4"/>
      <c r="E49" s="29"/>
      <c r="F49" s="29"/>
      <c r="G49" s="29"/>
    </row>
    <row r="50" spans="1:7">
      <c r="A50" s="4"/>
      <c r="B50" s="4"/>
      <c r="C50" s="4"/>
      <c r="D50" s="4"/>
      <c r="E50" s="29"/>
      <c r="F50" s="29"/>
      <c r="G50" s="29"/>
    </row>
    <row r="51" spans="1:7">
      <c r="A51" s="4"/>
      <c r="B51" s="4"/>
      <c r="C51" s="4"/>
      <c r="D51" s="4"/>
      <c r="E51" s="29"/>
      <c r="F51" s="29"/>
      <c r="G51" s="29"/>
    </row>
    <row r="52" spans="1:7">
      <c r="A52" s="4"/>
      <c r="B52" s="4"/>
      <c r="C52" s="4"/>
      <c r="D52" s="4"/>
      <c r="E52" s="29"/>
      <c r="F52" s="29"/>
      <c r="G52" s="29"/>
    </row>
    <row r="53" spans="1:7">
      <c r="A53" s="4"/>
      <c r="B53" s="4"/>
      <c r="C53" s="4"/>
      <c r="D53" s="4"/>
      <c r="E53" s="29"/>
      <c r="F53" s="29"/>
      <c r="G53" s="29"/>
    </row>
    <row r="54" spans="1:7">
      <c r="A54" s="4"/>
      <c r="B54" s="4"/>
      <c r="C54" s="4"/>
      <c r="D54" s="4"/>
      <c r="E54" s="29"/>
      <c r="F54" s="29"/>
      <c r="G54" s="29"/>
    </row>
    <row r="55" spans="1:7">
      <c r="A55" s="4"/>
      <c r="B55" s="4"/>
      <c r="C55" s="4"/>
      <c r="D55" s="4"/>
      <c r="E55" s="29"/>
      <c r="F55" s="29"/>
      <c r="G55" s="29"/>
    </row>
    <row r="56" spans="1:7">
      <c r="A56" s="4"/>
      <c r="B56" s="4"/>
      <c r="C56" s="4"/>
      <c r="D56" s="4"/>
      <c r="E56" s="29"/>
      <c r="F56" s="29" t="s">
        <v>639</v>
      </c>
      <c r="G56" s="29"/>
    </row>
    <row r="57" spans="1:7">
      <c r="A57" s="1018" t="s">
        <v>12</v>
      </c>
      <c r="B57" s="1018"/>
      <c r="C57" s="4"/>
      <c r="D57" s="1018" t="s">
        <v>12</v>
      </c>
      <c r="E57" s="1018"/>
      <c r="F57" s="1018"/>
      <c r="G57" s="1018"/>
    </row>
    <row r="58" spans="1:7">
      <c r="A58" s="1015" t="s">
        <v>638</v>
      </c>
      <c r="B58" s="1015"/>
      <c r="C58" s="4"/>
      <c r="D58" s="1015" t="s">
        <v>638</v>
      </c>
      <c r="E58" s="1015"/>
      <c r="F58" s="1015"/>
      <c r="G58" s="1015"/>
    </row>
    <row r="59" spans="1:7">
      <c r="A59" s="4"/>
      <c r="B59" s="4"/>
      <c r="C59" s="4"/>
      <c r="D59" s="4"/>
      <c r="E59" s="29"/>
      <c r="F59" s="29"/>
      <c r="G59" s="29"/>
    </row>
    <row r="60" spans="1:7">
      <c r="A60" s="4"/>
      <c r="B60" s="4"/>
      <c r="C60" s="4"/>
      <c r="D60" s="4"/>
      <c r="E60" s="29"/>
      <c r="F60" s="29"/>
      <c r="G60" s="29"/>
    </row>
    <row r="61" spans="1:7">
      <c r="A61" s="4"/>
      <c r="B61" s="4"/>
      <c r="C61" s="4"/>
      <c r="D61" s="4"/>
      <c r="E61" s="29"/>
      <c r="F61" s="29"/>
      <c r="G61" s="29"/>
    </row>
    <row r="62" spans="1:7" ht="15">
      <c r="A62" s="1017" t="s">
        <v>636</v>
      </c>
      <c r="B62" s="1017"/>
      <c r="C62" s="1017"/>
      <c r="D62" s="1017"/>
      <c r="E62" s="1017"/>
      <c r="F62" s="1017"/>
      <c r="G62" s="1017"/>
    </row>
    <row r="63" spans="1:7">
      <c r="A63" s="4"/>
      <c r="B63" s="4"/>
      <c r="C63" s="4"/>
      <c r="D63" s="4"/>
      <c r="E63" s="29"/>
      <c r="F63" s="29"/>
      <c r="G63" s="29"/>
    </row>
    <row r="64" spans="1:7">
      <c r="E64" s="17"/>
      <c r="F64" s="17"/>
      <c r="G64" s="17"/>
    </row>
  </sheetData>
  <mergeCells count="29">
    <mergeCell ref="B9:C9"/>
    <mergeCell ref="B13:C13"/>
    <mergeCell ref="B14:C14"/>
    <mergeCell ref="B15:C15"/>
    <mergeCell ref="A1:G1"/>
    <mergeCell ref="A2:G2"/>
    <mergeCell ref="A4:G4"/>
    <mergeCell ref="A5:G5"/>
    <mergeCell ref="A6:G6"/>
    <mergeCell ref="B12:C12"/>
    <mergeCell ref="A62:G62"/>
    <mergeCell ref="A57:B57"/>
    <mergeCell ref="A58:B58"/>
    <mergeCell ref="D57:G57"/>
    <mergeCell ref="D58:G58"/>
    <mergeCell ref="B46:C46"/>
    <mergeCell ref="B17:C17"/>
    <mergeCell ref="B28:C28"/>
    <mergeCell ref="B24:C24"/>
    <mergeCell ref="B25:C25"/>
    <mergeCell ref="B42:C42"/>
    <mergeCell ref="B43:C43"/>
    <mergeCell ref="B44:C44"/>
    <mergeCell ref="B26:C26"/>
    <mergeCell ref="B31:C31"/>
    <mergeCell ref="B32:C32"/>
    <mergeCell ref="B33:C33"/>
    <mergeCell ref="B30:C30"/>
    <mergeCell ref="B35:C35"/>
  </mergeCells>
  <printOptions horizontalCentered="1"/>
  <pageMargins left="0.15748031496062992" right="0.15748031496062992" top="0.39370078740157483" bottom="0.15748031496062992" header="0" footer="0.15748031496062992"/>
  <pageSetup scale="55" orientation="portrait" r:id="rId1"/>
  <headerFooter alignWithMargins="0"/>
  <ignoredErrors>
    <ignoredError sqref="G37 E35:F35" formula="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B09A5B"/>
  </sheetPr>
  <dimension ref="A1:P99"/>
  <sheetViews>
    <sheetView zoomScale="86" zoomScaleNormal="86" workbookViewId="0">
      <pane ySplit="9" topLeftCell="A71" activePane="bottomLeft" state="frozen"/>
      <selection sqref="A1:C1"/>
      <selection pane="bottomLeft" sqref="A1:K1"/>
    </sheetView>
  </sheetViews>
  <sheetFormatPr baseColWidth="10" defaultRowHeight="12.75"/>
  <cols>
    <col min="1" max="1" width="2.42578125" style="2" customWidth="1"/>
    <col min="2" max="3" width="29.5703125" style="2" customWidth="1"/>
    <col min="4" max="5" width="7.85546875" style="2" customWidth="1"/>
    <col min="6" max="7" width="18.7109375" style="2" hidden="1" customWidth="1"/>
    <col min="8" max="8" width="15.140625" style="2" customWidth="1"/>
    <col min="9" max="9" width="25.5703125" style="2" customWidth="1"/>
    <col min="10" max="10" width="0.85546875" style="2" customWidth="1"/>
    <col min="11" max="11" width="23.85546875" style="2" customWidth="1"/>
    <col min="12" max="13" width="3.140625" style="2" customWidth="1"/>
    <col min="14" max="16384" width="11.42578125" style="2"/>
  </cols>
  <sheetData>
    <row r="1" spans="1:16" ht="18" customHeight="1">
      <c r="A1" s="1017" t="s">
        <v>0</v>
      </c>
      <c r="B1" s="1017"/>
      <c r="C1" s="1017"/>
      <c r="D1" s="1017"/>
      <c r="E1" s="1017"/>
      <c r="F1" s="1017"/>
      <c r="G1" s="1017"/>
      <c r="H1" s="1017"/>
      <c r="I1" s="1017"/>
      <c r="J1" s="1017"/>
      <c r="K1" s="1017"/>
      <c r="L1" s="54"/>
      <c r="M1" s="3"/>
      <c r="N1" s="3"/>
    </row>
    <row r="2" spans="1:16" ht="18" customHeight="1">
      <c r="A2" s="1017" t="str">
        <f>'1.ESF (Rubros)'!A2:I2</f>
        <v>SECRETARIA EJECUTIVA DEL SISTEMA ANTICORRUPCION DEL ESTADO DE CHIAPAS</v>
      </c>
      <c r="B2" s="1017"/>
      <c r="C2" s="1017"/>
      <c r="D2" s="1017"/>
      <c r="E2" s="1017"/>
      <c r="F2" s="1017"/>
      <c r="G2" s="1017"/>
      <c r="H2" s="1017"/>
      <c r="I2" s="1017"/>
      <c r="J2" s="1017"/>
      <c r="K2" s="1017"/>
      <c r="L2" s="54"/>
      <c r="M2" s="3"/>
      <c r="N2" s="3"/>
    </row>
    <row r="3" spans="1:16" ht="18" customHeight="1">
      <c r="A3" s="682"/>
      <c r="B3" s="682"/>
      <c r="C3" s="682"/>
      <c r="D3" s="682"/>
      <c r="E3" s="682"/>
      <c r="F3" s="682"/>
      <c r="G3" s="682"/>
      <c r="H3" s="682"/>
      <c r="I3" s="682"/>
      <c r="J3" s="682"/>
      <c r="K3" s="682"/>
      <c r="L3" s="682"/>
      <c r="M3" s="3"/>
      <c r="N3" s="3"/>
    </row>
    <row r="4" spans="1:16" ht="18" customHeight="1">
      <c r="A4" s="1017" t="s">
        <v>1592</v>
      </c>
      <c r="B4" s="1017"/>
      <c r="C4" s="1017"/>
      <c r="D4" s="1017"/>
      <c r="E4" s="1017"/>
      <c r="F4" s="1017"/>
      <c r="G4" s="1017"/>
      <c r="H4" s="1017"/>
      <c r="I4" s="1017"/>
      <c r="J4" s="1017"/>
      <c r="K4" s="1017"/>
      <c r="L4" s="54"/>
      <c r="M4" s="3"/>
      <c r="N4" s="3"/>
    </row>
    <row r="5" spans="1:16" ht="18" customHeight="1">
      <c r="A5" s="1017" t="s">
        <v>693</v>
      </c>
      <c r="B5" s="1017"/>
      <c r="C5" s="1017"/>
      <c r="D5" s="1017"/>
      <c r="E5" s="1017"/>
      <c r="F5" s="1017"/>
      <c r="G5" s="1017"/>
      <c r="H5" s="1017"/>
      <c r="I5" s="1017"/>
      <c r="J5" s="1017"/>
      <c r="K5" s="1017"/>
      <c r="L5" s="54"/>
      <c r="M5" s="3"/>
      <c r="N5" s="3"/>
    </row>
    <row r="6" spans="1:16" ht="18" customHeight="1">
      <c r="A6" s="1017" t="str">
        <f>'3.EA'!A6</f>
        <v>DEL 1 DE ENERO AL 31 DE MARZO DE 2021</v>
      </c>
      <c r="B6" s="1017"/>
      <c r="C6" s="1017"/>
      <c r="D6" s="1017"/>
      <c r="E6" s="1017"/>
      <c r="F6" s="1017"/>
      <c r="G6" s="1017"/>
      <c r="H6" s="1017"/>
      <c r="I6" s="1017"/>
      <c r="J6" s="1017"/>
      <c r="K6" s="1017"/>
      <c r="L6" s="54"/>
      <c r="M6" s="3"/>
      <c r="N6" s="3"/>
    </row>
    <row r="7" spans="1:16" ht="15">
      <c r="A7" s="54"/>
      <c r="B7" s="54"/>
      <c r="C7" s="54"/>
      <c r="D7" s="54"/>
      <c r="E7" s="54"/>
      <c r="F7" s="54"/>
      <c r="G7" s="54"/>
      <c r="H7" s="54"/>
      <c r="I7" s="54"/>
      <c r="J7" s="54"/>
      <c r="K7" s="19" t="s">
        <v>485</v>
      </c>
      <c r="L7" s="19"/>
      <c r="M7" s="3"/>
      <c r="N7" s="3"/>
    </row>
    <row r="8" spans="1:16" ht="13.5" thickBot="1">
      <c r="A8" s="4"/>
      <c r="B8" s="4"/>
      <c r="C8" s="4"/>
      <c r="D8" s="4"/>
      <c r="E8" s="4"/>
      <c r="F8" s="4"/>
      <c r="G8" s="4"/>
      <c r="H8" s="4"/>
      <c r="I8" s="20" t="s">
        <v>5</v>
      </c>
      <c r="J8" s="4"/>
      <c r="K8" s="21">
        <f>'1.ESF (Rubros)'!I8</f>
        <v>44314</v>
      </c>
      <c r="L8" s="21"/>
    </row>
    <row r="9" spans="1:16" s="701" customFormat="1" ht="24.95" customHeight="1" thickBot="1">
      <c r="A9" s="1049"/>
      <c r="B9" s="1050"/>
      <c r="C9" s="1050"/>
      <c r="D9" s="1050"/>
      <c r="E9" s="1050"/>
      <c r="F9" s="1050"/>
      <c r="G9" s="1050"/>
      <c r="H9" s="1051"/>
      <c r="I9" s="1047" t="s">
        <v>724</v>
      </c>
      <c r="J9" s="1048"/>
      <c r="K9" s="1047" t="s">
        <v>725</v>
      </c>
      <c r="L9" s="1048"/>
    </row>
    <row r="10" spans="1:16" ht="5.25" customHeight="1">
      <c r="A10" s="15"/>
      <c r="B10" s="4"/>
      <c r="C10" s="4"/>
      <c r="D10" s="4"/>
      <c r="E10" s="4"/>
      <c r="F10" s="4"/>
      <c r="G10" s="4"/>
      <c r="H10" s="4"/>
      <c r="I10" s="4"/>
      <c r="J10" s="4"/>
      <c r="K10" s="4"/>
      <c r="L10" s="4"/>
    </row>
    <row r="11" spans="1:16" s="40" customFormat="1" ht="4.5" customHeight="1">
      <c r="A11" s="56"/>
      <c r="B11" s="78"/>
      <c r="C11" s="78"/>
      <c r="D11" s="78"/>
      <c r="E11" s="78"/>
      <c r="F11" s="78"/>
      <c r="G11" s="78"/>
      <c r="H11" s="78"/>
      <c r="I11" s="78"/>
      <c r="J11" s="78"/>
      <c r="K11" s="78"/>
      <c r="L11" s="79"/>
    </row>
    <row r="12" spans="1:16" s="40" customFormat="1" ht="15" customHeight="1">
      <c r="A12" s="57"/>
      <c r="B12" s="50" t="s">
        <v>694</v>
      </c>
      <c r="F12" s="92">
        <v>2020</v>
      </c>
      <c r="G12" s="92">
        <v>2019</v>
      </c>
      <c r="L12" s="80"/>
    </row>
    <row r="13" spans="1:16" s="40" customFormat="1" ht="9.9499999999999993" customHeight="1">
      <c r="A13" s="57"/>
      <c r="B13" s="50"/>
      <c r="L13" s="80"/>
      <c r="N13" s="1038" t="s">
        <v>1661</v>
      </c>
      <c r="O13" s="1039"/>
      <c r="P13" s="1040"/>
    </row>
    <row r="14" spans="1:16" s="40" customFormat="1" ht="15" customHeight="1">
      <c r="A14" s="57"/>
      <c r="B14" s="50" t="s">
        <v>598</v>
      </c>
      <c r="C14" s="43"/>
      <c r="D14" s="43"/>
      <c r="E14" s="43"/>
      <c r="F14" s="43"/>
      <c r="G14" s="43"/>
      <c r="H14" s="43"/>
      <c r="I14" s="43"/>
      <c r="J14" s="43"/>
      <c r="K14" s="43"/>
      <c r="L14" s="66"/>
      <c r="N14" s="1041"/>
      <c r="O14" s="1042"/>
      <c r="P14" s="1043"/>
    </row>
    <row r="15" spans="1:16" s="40" customFormat="1" ht="9.9499999999999993" customHeight="1">
      <c r="A15" s="57"/>
      <c r="B15" s="90">
        <v>0</v>
      </c>
      <c r="C15" s="44"/>
      <c r="D15" s="44"/>
      <c r="E15" s="44"/>
      <c r="F15" s="44"/>
      <c r="G15" s="44"/>
      <c r="H15" s="44"/>
      <c r="I15" s="43"/>
      <c r="J15" s="43"/>
      <c r="K15" s="43"/>
      <c r="L15" s="66"/>
      <c r="N15" s="1041"/>
      <c r="O15" s="1042"/>
      <c r="P15" s="1043"/>
    </row>
    <row r="16" spans="1:16" s="40" customFormat="1" ht="14.1" customHeight="1">
      <c r="A16" s="57"/>
      <c r="B16" s="90" t="s">
        <v>600</v>
      </c>
      <c r="C16" s="44"/>
      <c r="D16" s="44"/>
      <c r="E16" s="44"/>
      <c r="F16" s="44">
        <f>SUM('1.ESF (Rubros)'!B12)</f>
        <v>3107131.04</v>
      </c>
      <c r="G16" s="44">
        <f>SUM('1.ESF (Rubros)'!D12)</f>
        <v>828319.92999999993</v>
      </c>
      <c r="H16" s="44"/>
      <c r="I16" s="43"/>
      <c r="J16" s="43"/>
      <c r="K16" s="43">
        <f>SUM(F16-G16)</f>
        <v>2278811.1100000003</v>
      </c>
      <c r="L16" s="66"/>
      <c r="N16" s="1041"/>
      <c r="O16" s="1042"/>
      <c r="P16" s="1043"/>
    </row>
    <row r="17" spans="1:16" s="40" customFormat="1" ht="14.1" customHeight="1">
      <c r="A17" s="57"/>
      <c r="B17" s="90" t="s">
        <v>491</v>
      </c>
      <c r="C17" s="44"/>
      <c r="D17" s="44"/>
      <c r="E17" s="44"/>
      <c r="F17" s="44">
        <f>SUM('1.ESF (Rubros)'!B13)</f>
        <v>0</v>
      </c>
      <c r="G17" s="44">
        <f>SUM('1.ESF (Rubros)'!D13)</f>
        <v>0</v>
      </c>
      <c r="H17" s="44"/>
      <c r="I17" s="43">
        <f t="shared" ref="I17:I22" si="0">SUM(G17-F17)</f>
        <v>0</v>
      </c>
      <c r="J17" s="43"/>
      <c r="K17" s="43">
        <f t="shared" ref="K17:K22" si="1">SUM(F17-G17)</f>
        <v>0</v>
      </c>
      <c r="L17" s="66"/>
      <c r="N17" s="1044"/>
      <c r="O17" s="1045"/>
      <c r="P17" s="1046"/>
    </row>
    <row r="18" spans="1:16" s="40" customFormat="1" ht="14.1" customHeight="1">
      <c r="A18" s="57"/>
      <c r="B18" s="90" t="s">
        <v>511</v>
      </c>
      <c r="C18" s="44"/>
      <c r="D18" s="44"/>
      <c r="E18" s="44"/>
      <c r="F18" s="44">
        <f>SUM('1.ESF (Rubros)'!B14)</f>
        <v>0</v>
      </c>
      <c r="G18" s="44">
        <f>SUM('1.ESF (Rubros)'!D14)</f>
        <v>0</v>
      </c>
      <c r="H18" s="44"/>
      <c r="I18" s="43">
        <f t="shared" si="0"/>
        <v>0</v>
      </c>
      <c r="J18" s="43"/>
      <c r="K18" s="43">
        <f t="shared" si="1"/>
        <v>0</v>
      </c>
      <c r="L18" s="66"/>
    </row>
    <row r="19" spans="1:16" s="40" customFormat="1" ht="14.1" customHeight="1">
      <c r="A19" s="57"/>
      <c r="B19" s="90" t="s">
        <v>516</v>
      </c>
      <c r="C19" s="44"/>
      <c r="D19" s="44"/>
      <c r="E19" s="44"/>
      <c r="F19" s="44">
        <f>SUM('1.ESF (Rubros)'!B15)</f>
        <v>0</v>
      </c>
      <c r="G19" s="44">
        <f>SUM('1.ESF (Rubros)'!D15)</f>
        <v>0</v>
      </c>
      <c r="H19" s="44"/>
      <c r="I19" s="43">
        <f t="shared" si="0"/>
        <v>0</v>
      </c>
      <c r="J19" s="43"/>
      <c r="K19" s="43">
        <f t="shared" si="1"/>
        <v>0</v>
      </c>
      <c r="L19" s="66"/>
    </row>
    <row r="20" spans="1:16" s="40" customFormat="1" ht="14.1" customHeight="1">
      <c r="A20" s="57"/>
      <c r="B20" s="90" t="s">
        <v>523</v>
      </c>
      <c r="C20" s="44"/>
      <c r="D20" s="44"/>
      <c r="E20" s="44"/>
      <c r="F20" s="44">
        <f>SUM('1.ESF (Rubros)'!B16)</f>
        <v>0</v>
      </c>
      <c r="G20" s="44">
        <f>SUM('1.ESF (Rubros)'!D16)</f>
        <v>0</v>
      </c>
      <c r="H20" s="44"/>
      <c r="I20" s="43">
        <f t="shared" si="0"/>
        <v>0</v>
      </c>
      <c r="J20" s="43"/>
      <c r="K20" s="43">
        <f t="shared" si="1"/>
        <v>0</v>
      </c>
      <c r="L20" s="66"/>
    </row>
    <row r="21" spans="1:16" s="40" customFormat="1" ht="14.1" customHeight="1">
      <c r="A21" s="57"/>
      <c r="B21" s="90" t="s">
        <v>526</v>
      </c>
      <c r="C21" s="44"/>
      <c r="D21" s="44"/>
      <c r="E21" s="44"/>
      <c r="F21" s="44">
        <f>SUM('1.ESF (Rubros)'!B17)</f>
        <v>0</v>
      </c>
      <c r="G21" s="44">
        <f>SUM('1.ESF (Rubros)'!D17)</f>
        <v>0</v>
      </c>
      <c r="H21" s="44"/>
      <c r="I21" s="43">
        <f t="shared" si="0"/>
        <v>0</v>
      </c>
      <c r="J21" s="43"/>
      <c r="K21" s="43">
        <f t="shared" si="1"/>
        <v>0</v>
      </c>
      <c r="L21" s="66"/>
    </row>
    <row r="22" spans="1:16" s="40" customFormat="1" ht="14.1" customHeight="1">
      <c r="A22" s="57"/>
      <c r="B22" s="90" t="s">
        <v>528</v>
      </c>
      <c r="C22" s="55"/>
      <c r="D22" s="55"/>
      <c r="E22" s="55"/>
      <c r="F22" s="44">
        <f>SUM('1.ESF (Rubros)'!B18)</f>
        <v>0</v>
      </c>
      <c r="G22" s="44">
        <f>SUM('1.ESF (Rubros)'!D18)</f>
        <v>0</v>
      </c>
      <c r="H22" s="55"/>
      <c r="I22" s="43">
        <f t="shared" si="0"/>
        <v>0</v>
      </c>
      <c r="J22" s="43"/>
      <c r="K22" s="43">
        <f t="shared" si="1"/>
        <v>0</v>
      </c>
      <c r="L22" s="66"/>
    </row>
    <row r="23" spans="1:16" s="40" customFormat="1" ht="9.9499999999999993" customHeight="1">
      <c r="A23" s="57"/>
      <c r="B23" s="90">
        <v>0</v>
      </c>
      <c r="C23" s="44"/>
      <c r="D23" s="44"/>
      <c r="E23" s="44"/>
      <c r="F23" s="44"/>
      <c r="G23" s="44"/>
      <c r="H23" s="44"/>
      <c r="I23" s="43"/>
      <c r="J23" s="43"/>
      <c r="K23" s="43"/>
      <c r="L23" s="66"/>
    </row>
    <row r="24" spans="1:16" s="40" customFormat="1" ht="15" customHeight="1">
      <c r="A24" s="57"/>
      <c r="B24" s="50" t="s">
        <v>616</v>
      </c>
      <c r="C24" s="44"/>
      <c r="D24" s="44"/>
      <c r="E24" s="44"/>
      <c r="F24" s="44"/>
      <c r="G24" s="44"/>
      <c r="H24" s="44"/>
      <c r="I24" s="43"/>
      <c r="J24" s="43"/>
      <c r="K24" s="43"/>
      <c r="L24" s="66"/>
    </row>
    <row r="25" spans="1:16" s="40" customFormat="1" ht="9.9499999999999993" customHeight="1">
      <c r="A25" s="57"/>
      <c r="B25" s="90">
        <v>0</v>
      </c>
      <c r="C25" s="44"/>
      <c r="D25" s="44"/>
      <c r="E25" s="44"/>
      <c r="F25" s="44"/>
      <c r="G25" s="44"/>
      <c r="H25" s="44"/>
      <c r="I25" s="43"/>
      <c r="J25" s="43"/>
      <c r="K25" s="43"/>
      <c r="L25" s="66"/>
    </row>
    <row r="26" spans="1:16" s="40" customFormat="1" ht="14.1" customHeight="1">
      <c r="A26" s="57"/>
      <c r="B26" s="90" t="s">
        <v>533</v>
      </c>
      <c r="C26" s="44"/>
      <c r="D26" s="44"/>
      <c r="E26" s="44"/>
      <c r="F26" s="44">
        <f>SUM('1.ESF (Rubros)'!B24)</f>
        <v>0</v>
      </c>
      <c r="G26" s="44">
        <f>SUM('1.ESF (Rubros)'!D24)</f>
        <v>0</v>
      </c>
      <c r="H26" s="44"/>
      <c r="I26" s="43">
        <f t="shared" ref="I26:I35" si="2">SUM(G26-F26)</f>
        <v>0</v>
      </c>
      <c r="J26" s="43"/>
      <c r="K26" s="43">
        <f t="shared" ref="K26:K35" si="3">SUM(F26-G26)</f>
        <v>0</v>
      </c>
      <c r="L26" s="66"/>
    </row>
    <row r="27" spans="1:16" s="40" customFormat="1" ht="14.1" customHeight="1">
      <c r="A27" s="57"/>
      <c r="B27" s="90" t="s">
        <v>540</v>
      </c>
      <c r="C27" s="44"/>
      <c r="D27" s="44"/>
      <c r="E27" s="44"/>
      <c r="F27" s="44">
        <f>SUM('1.ESF (Rubros)'!B25)</f>
        <v>0</v>
      </c>
      <c r="G27" s="44">
        <f>SUM('1.ESF (Rubros)'!D25)</f>
        <v>0</v>
      </c>
      <c r="H27" s="44"/>
      <c r="I27" s="43">
        <f t="shared" si="2"/>
        <v>0</v>
      </c>
      <c r="J27" s="43"/>
      <c r="K27" s="43">
        <f t="shared" si="3"/>
        <v>0</v>
      </c>
      <c r="L27" s="66"/>
    </row>
    <row r="28" spans="1:16" s="40" customFormat="1" ht="14.1" customHeight="1">
      <c r="A28" s="57"/>
      <c r="B28" s="90" t="s">
        <v>547</v>
      </c>
      <c r="C28" s="44"/>
      <c r="D28" s="44"/>
      <c r="E28" s="44"/>
      <c r="F28" s="44">
        <f>SUM('1.ESF (Rubros)'!B26)</f>
        <v>0</v>
      </c>
      <c r="G28" s="44">
        <f>SUM('1.ESF (Rubros)'!D26)</f>
        <v>0</v>
      </c>
      <c r="H28" s="44"/>
      <c r="I28" s="43">
        <f t="shared" si="2"/>
        <v>0</v>
      </c>
      <c r="J28" s="43"/>
      <c r="K28" s="43">
        <f t="shared" si="3"/>
        <v>0</v>
      </c>
      <c r="L28" s="66"/>
    </row>
    <row r="29" spans="1:16" s="40" customFormat="1" ht="14.1" customHeight="1">
      <c r="A29" s="57"/>
      <c r="B29" s="90" t="s">
        <v>559</v>
      </c>
      <c r="C29" s="44"/>
      <c r="D29" s="44"/>
      <c r="E29" s="44"/>
      <c r="F29" s="44">
        <f>SUM('1.ESF (Rubros)'!B27)</f>
        <v>0</v>
      </c>
      <c r="G29" s="44">
        <f>SUM('1.ESF (Rubros)'!D27)</f>
        <v>0</v>
      </c>
      <c r="H29" s="44"/>
      <c r="I29" s="43">
        <f t="shared" si="2"/>
        <v>0</v>
      </c>
      <c r="J29" s="43"/>
      <c r="K29" s="43">
        <f t="shared" si="3"/>
        <v>0</v>
      </c>
      <c r="L29" s="66"/>
    </row>
    <row r="30" spans="1:16" s="40" customFormat="1" ht="14.1" customHeight="1">
      <c r="A30" s="57"/>
      <c r="B30" s="90" t="s">
        <v>570</v>
      </c>
      <c r="C30" s="44"/>
      <c r="D30" s="44"/>
      <c r="E30" s="44"/>
      <c r="F30" s="44">
        <f>SUM('1.ESF (Rubros)'!B28)</f>
        <v>0</v>
      </c>
      <c r="G30" s="44">
        <f>SUM('1.ESF (Rubros)'!D28)</f>
        <v>0</v>
      </c>
      <c r="H30" s="44"/>
      <c r="I30" s="43">
        <f t="shared" si="2"/>
        <v>0</v>
      </c>
      <c r="J30" s="43"/>
      <c r="K30" s="43">
        <f t="shared" si="3"/>
        <v>0</v>
      </c>
      <c r="L30" s="66"/>
    </row>
    <row r="31" spans="1:16" s="40" customFormat="1" ht="14.1" customHeight="1">
      <c r="A31" s="57"/>
      <c r="B31" s="90" t="s">
        <v>580</v>
      </c>
      <c r="C31" s="44"/>
      <c r="D31" s="44"/>
      <c r="E31" s="44"/>
      <c r="F31" s="44">
        <f>SUM('1.ESF (Rubros)'!B29)</f>
        <v>0</v>
      </c>
      <c r="G31" s="44">
        <f>SUM('1.ESF (Rubros)'!D29)</f>
        <v>0</v>
      </c>
      <c r="H31" s="44"/>
      <c r="I31" s="43">
        <f t="shared" si="2"/>
        <v>0</v>
      </c>
      <c r="J31" s="43"/>
      <c r="K31" s="43">
        <f t="shared" si="3"/>
        <v>0</v>
      </c>
      <c r="L31" s="66"/>
    </row>
    <row r="32" spans="1:16" s="40" customFormat="1" ht="14.1" customHeight="1">
      <c r="A32" s="57"/>
      <c r="B32" s="90" t="s">
        <v>587</v>
      </c>
      <c r="C32" s="44"/>
      <c r="D32" s="44"/>
      <c r="E32" s="44"/>
      <c r="F32" s="44">
        <f>SUM('1.ESF (Rubros)'!B30)</f>
        <v>0</v>
      </c>
      <c r="G32" s="44">
        <f>SUM('1.ESF (Rubros)'!D30)</f>
        <v>0</v>
      </c>
      <c r="H32" s="44"/>
      <c r="I32" s="43">
        <f t="shared" si="2"/>
        <v>0</v>
      </c>
      <c r="J32" s="43"/>
      <c r="K32" s="43">
        <f t="shared" si="3"/>
        <v>0</v>
      </c>
      <c r="L32" s="66"/>
    </row>
    <row r="33" spans="1:12" s="40" customFormat="1" ht="14.1" customHeight="1">
      <c r="A33" s="57"/>
      <c r="B33" s="1052" t="s">
        <v>1344</v>
      </c>
      <c r="C33" s="1052"/>
      <c r="D33" s="1052"/>
      <c r="E33" s="44"/>
      <c r="F33" s="44">
        <f>SUM('1.ESF (Rubros)'!B31)</f>
        <v>0</v>
      </c>
      <c r="G33" s="44">
        <f>SUM('1.ESF (Rubros)'!D31)</f>
        <v>0</v>
      </c>
      <c r="H33" s="44"/>
      <c r="I33" s="485">
        <f t="shared" ref="I33" si="4">SUM(G33-F33)</f>
        <v>0</v>
      </c>
      <c r="J33" s="485"/>
      <c r="K33" s="485">
        <f t="shared" ref="K33" si="5">SUM(F33-G33)</f>
        <v>0</v>
      </c>
      <c r="L33" s="484"/>
    </row>
    <row r="34" spans="1:12" s="40" customFormat="1" ht="14.1" customHeight="1">
      <c r="A34" s="57"/>
      <c r="B34" s="1052"/>
      <c r="C34" s="1052"/>
      <c r="D34" s="1052"/>
      <c r="E34" s="44"/>
      <c r="F34" s="44"/>
      <c r="G34" s="44"/>
      <c r="H34" s="44"/>
      <c r="I34" s="485"/>
      <c r="J34" s="485"/>
      <c r="K34" s="485"/>
      <c r="L34" s="484"/>
    </row>
    <row r="35" spans="1:12" s="40" customFormat="1" ht="14.1" customHeight="1">
      <c r="A35" s="57"/>
      <c r="B35" s="90" t="s">
        <v>595</v>
      </c>
      <c r="C35" s="44"/>
      <c r="D35" s="44"/>
      <c r="E35" s="44"/>
      <c r="F35" s="44">
        <f>SUM('1.ESF (Rubros)'!B32)</f>
        <v>0</v>
      </c>
      <c r="G35" s="44">
        <f>SUM('1.ESF (Rubros)'!D32)</f>
        <v>0</v>
      </c>
      <c r="H35" s="44"/>
      <c r="I35" s="43">
        <f t="shared" si="2"/>
        <v>0</v>
      </c>
      <c r="J35" s="43"/>
      <c r="K35" s="43">
        <f t="shared" si="3"/>
        <v>0</v>
      </c>
      <c r="L35" s="66"/>
    </row>
    <row r="36" spans="1:12" s="40" customFormat="1" ht="9.9499999999999993" customHeight="1">
      <c r="A36" s="57"/>
      <c r="B36" s="90">
        <v>0</v>
      </c>
      <c r="C36" s="44"/>
      <c r="D36" s="44"/>
      <c r="E36" s="44"/>
      <c r="F36" s="44"/>
      <c r="G36" s="44"/>
      <c r="H36" s="44"/>
      <c r="I36" s="728"/>
      <c r="J36" s="43"/>
      <c r="K36" s="43"/>
      <c r="L36" s="66"/>
    </row>
    <row r="37" spans="1:12" s="40" customFormat="1" ht="15" customHeight="1">
      <c r="A37" s="57"/>
      <c r="B37" s="50" t="s">
        <v>642</v>
      </c>
      <c r="C37" s="44"/>
      <c r="D37" s="44"/>
      <c r="E37" s="44"/>
      <c r="F37" s="44"/>
      <c r="G37" s="44"/>
      <c r="H37" s="44"/>
      <c r="I37" s="728"/>
      <c r="J37" s="43"/>
      <c r="K37" s="43"/>
      <c r="L37" s="66"/>
    </row>
    <row r="38" spans="1:12" s="40" customFormat="1" ht="9.9499999999999993" customHeight="1">
      <c r="A38" s="57"/>
      <c r="B38" s="50">
        <v>0</v>
      </c>
      <c r="C38" s="44"/>
      <c r="D38" s="44"/>
      <c r="E38" s="44"/>
      <c r="F38" s="92">
        <v>2019</v>
      </c>
      <c r="G38" s="92">
        <v>2020</v>
      </c>
      <c r="H38" s="44"/>
      <c r="I38" s="728"/>
      <c r="J38" s="43"/>
      <c r="K38" s="43"/>
      <c r="L38" s="66"/>
    </row>
    <row r="39" spans="1:12" s="40" customFormat="1" ht="15" customHeight="1">
      <c r="A39" s="57"/>
      <c r="B39" s="50" t="s">
        <v>599</v>
      </c>
      <c r="C39" s="44"/>
      <c r="D39" s="44"/>
      <c r="E39" s="44"/>
      <c r="F39" s="44"/>
      <c r="G39" s="44"/>
      <c r="H39" s="44"/>
      <c r="I39" s="728"/>
      <c r="J39" s="43"/>
      <c r="K39" s="43"/>
      <c r="L39" s="66"/>
    </row>
    <row r="40" spans="1:12" s="40" customFormat="1" ht="9.9499999999999993" customHeight="1">
      <c r="A40" s="57"/>
      <c r="B40" s="90">
        <v>0</v>
      </c>
      <c r="C40" s="44"/>
      <c r="D40" s="44"/>
      <c r="E40" s="44"/>
      <c r="F40" s="44"/>
      <c r="G40" s="44"/>
      <c r="H40" s="44"/>
      <c r="I40" s="728"/>
      <c r="J40" s="43"/>
      <c r="K40" s="43"/>
      <c r="L40" s="66"/>
    </row>
    <row r="41" spans="1:12" s="40" customFormat="1" ht="14.1" customHeight="1">
      <c r="A41" s="57"/>
      <c r="B41" s="90" t="s">
        <v>492</v>
      </c>
      <c r="C41" s="44"/>
      <c r="D41" s="44"/>
      <c r="E41" s="44"/>
      <c r="F41" s="44">
        <f>SUM('1.ESF (Rubros)'!I12)</f>
        <v>692783.4800000001</v>
      </c>
      <c r="G41" s="44">
        <f>SUM('1.ESF (Rubros)'!G12)</f>
        <v>360402.69</v>
      </c>
      <c r="H41" s="44"/>
      <c r="I41" s="728"/>
      <c r="J41" s="43"/>
      <c r="K41" s="43">
        <f t="shared" ref="K41:K47" si="6">SUM(F41-G41)</f>
        <v>332380.7900000001</v>
      </c>
      <c r="L41" s="66"/>
    </row>
    <row r="42" spans="1:12" s="40" customFormat="1" ht="14.1" customHeight="1">
      <c r="A42" s="57"/>
      <c r="B42" s="90" t="s">
        <v>500</v>
      </c>
      <c r="C42" s="44"/>
      <c r="D42" s="44"/>
      <c r="E42" s="44"/>
      <c r="F42" s="44">
        <f>SUM('1.ESF (Rubros)'!I13)</f>
        <v>0</v>
      </c>
      <c r="G42" s="44">
        <f>SUM('1.ESF (Rubros)'!G13)</f>
        <v>0</v>
      </c>
      <c r="H42" s="44"/>
      <c r="I42" s="728">
        <f t="shared" ref="I42:I47" si="7">SUM(G42-F42)</f>
        <v>0</v>
      </c>
      <c r="J42" s="43"/>
      <c r="K42" s="43">
        <f t="shared" si="6"/>
        <v>0</v>
      </c>
      <c r="L42" s="66"/>
    </row>
    <row r="43" spans="1:12" s="40" customFormat="1" ht="14.1" customHeight="1">
      <c r="A43" s="57"/>
      <c r="B43" s="90" t="s">
        <v>695</v>
      </c>
      <c r="C43" s="44"/>
      <c r="D43" s="44"/>
      <c r="E43" s="44"/>
      <c r="F43" s="44">
        <f>SUM('1.ESF (Rubros)'!I14)</f>
        <v>0</v>
      </c>
      <c r="G43" s="44">
        <f>SUM('1.ESF (Rubros)'!G14)</f>
        <v>0</v>
      </c>
      <c r="H43" s="44"/>
      <c r="I43" s="728">
        <f t="shared" si="7"/>
        <v>0</v>
      </c>
      <c r="J43" s="43"/>
      <c r="K43" s="43">
        <f t="shared" si="6"/>
        <v>0</v>
      </c>
      <c r="L43" s="66"/>
    </row>
    <row r="44" spans="1:12" s="40" customFormat="1" ht="14.1" customHeight="1">
      <c r="A44" s="57"/>
      <c r="B44" s="90" t="s">
        <v>1059</v>
      </c>
      <c r="C44" s="44"/>
      <c r="D44" s="44"/>
      <c r="E44" s="44"/>
      <c r="F44" s="44">
        <f>SUM('1.ESF (Rubros)'!I15)</f>
        <v>0</v>
      </c>
      <c r="G44" s="44">
        <f>SUM('1.ESF (Rubros)'!G15)</f>
        <v>0</v>
      </c>
      <c r="H44" s="44"/>
      <c r="I44" s="728">
        <f t="shared" ref="I44" si="8">SUM(G44-F44)</f>
        <v>0</v>
      </c>
      <c r="J44" s="666"/>
      <c r="K44" s="666">
        <f t="shared" ref="K44" si="9">SUM(F44-G44)</f>
        <v>0</v>
      </c>
      <c r="L44" s="665"/>
    </row>
    <row r="45" spans="1:12" s="40" customFormat="1" ht="14.1" customHeight="1">
      <c r="A45" s="57"/>
      <c r="B45" s="90" t="s">
        <v>506</v>
      </c>
      <c r="C45" s="44"/>
      <c r="D45" s="44"/>
      <c r="E45" s="44"/>
      <c r="F45" s="44">
        <f>SUM('1.ESF (Rubros)'!I16)</f>
        <v>0</v>
      </c>
      <c r="G45" s="44">
        <f>SUM('1.ESF (Rubros)'!G16)</f>
        <v>0</v>
      </c>
      <c r="H45" s="44"/>
      <c r="I45" s="728">
        <f t="shared" si="7"/>
        <v>0</v>
      </c>
      <c r="J45" s="43"/>
      <c r="K45" s="43">
        <f t="shared" si="6"/>
        <v>0</v>
      </c>
      <c r="L45" s="66"/>
    </row>
    <row r="46" spans="1:12" s="40" customFormat="1" ht="14.1" customHeight="1">
      <c r="A46" s="57"/>
      <c r="B46" s="90" t="s">
        <v>517</v>
      </c>
      <c r="C46" s="44"/>
      <c r="D46" s="44"/>
      <c r="E46" s="44"/>
      <c r="F46" s="44">
        <f>SUM('1.ESF (Rubros)'!I17)</f>
        <v>0</v>
      </c>
      <c r="G46" s="44">
        <f>SUM('1.ESF (Rubros)'!G17)</f>
        <v>0</v>
      </c>
      <c r="H46" s="44"/>
      <c r="I46" s="728">
        <f t="shared" si="7"/>
        <v>0</v>
      </c>
      <c r="J46" s="43"/>
      <c r="K46" s="43">
        <f t="shared" si="6"/>
        <v>0</v>
      </c>
      <c r="L46" s="66"/>
    </row>
    <row r="47" spans="1:12" s="40" customFormat="1" ht="14.1" customHeight="1">
      <c r="A47" s="57"/>
      <c r="B47" s="90" t="s">
        <v>522</v>
      </c>
      <c r="C47" s="44"/>
      <c r="D47" s="44"/>
      <c r="E47" s="44"/>
      <c r="F47" s="44">
        <f>SUM('1.ESF (Rubros)'!I18)</f>
        <v>0</v>
      </c>
      <c r="G47" s="44">
        <f>SUM('1.ESF (Rubros)'!G18)</f>
        <v>0</v>
      </c>
      <c r="H47" s="44"/>
      <c r="I47" s="728">
        <f t="shared" si="7"/>
        <v>0</v>
      </c>
      <c r="J47" s="43"/>
      <c r="K47" s="43">
        <f t="shared" si="6"/>
        <v>0</v>
      </c>
      <c r="L47" s="66"/>
    </row>
    <row r="48" spans="1:12" s="40" customFormat="1" ht="9.9499999999999993" customHeight="1">
      <c r="A48" s="57"/>
      <c r="B48" s="90">
        <v>0</v>
      </c>
      <c r="C48" s="44"/>
      <c r="D48" s="44"/>
      <c r="E48" s="44"/>
      <c r="F48" s="44"/>
      <c r="G48" s="44"/>
      <c r="H48" s="44"/>
      <c r="I48" s="728"/>
      <c r="J48" s="43"/>
      <c r="K48" s="43"/>
      <c r="L48" s="66"/>
    </row>
    <row r="49" spans="1:12" s="40" customFormat="1" ht="15" customHeight="1">
      <c r="A49" s="57"/>
      <c r="B49" s="50" t="s">
        <v>617</v>
      </c>
      <c r="C49" s="44"/>
      <c r="D49" s="44"/>
      <c r="E49" s="44"/>
      <c r="F49" s="44"/>
      <c r="G49" s="44"/>
      <c r="H49" s="44"/>
      <c r="I49" s="728"/>
      <c r="J49" s="43"/>
      <c r="K49" s="43"/>
      <c r="L49" s="66"/>
    </row>
    <row r="50" spans="1:12" s="40" customFormat="1" ht="9.9499999999999993" customHeight="1">
      <c r="A50" s="57"/>
      <c r="B50" s="90">
        <v>0</v>
      </c>
      <c r="C50" s="44"/>
      <c r="D50" s="44"/>
      <c r="E50" s="44"/>
      <c r="F50" s="44"/>
      <c r="G50" s="44"/>
      <c r="H50" s="44"/>
      <c r="I50" s="728"/>
      <c r="J50" s="43"/>
      <c r="K50" s="43"/>
      <c r="L50" s="66"/>
    </row>
    <row r="51" spans="1:12" s="40" customFormat="1" ht="14.1" customHeight="1">
      <c r="A51" s="57"/>
      <c r="B51" s="90" t="s">
        <v>530</v>
      </c>
      <c r="C51" s="44"/>
      <c r="D51" s="44"/>
      <c r="E51" s="44"/>
      <c r="F51" s="44">
        <f>SUM('1.ESF (Rubros)'!I24)</f>
        <v>0</v>
      </c>
      <c r="G51" s="44">
        <f>SUM('1.ESF (Rubros)'!G24)</f>
        <v>0</v>
      </c>
      <c r="H51" s="44"/>
      <c r="I51" s="728">
        <f t="shared" ref="I51:I56" si="10">SUM(G51-F51)</f>
        <v>0</v>
      </c>
      <c r="J51" s="43"/>
      <c r="K51" s="43">
        <f t="shared" ref="K51:K56" si="11">SUM(F51-G51)</f>
        <v>0</v>
      </c>
      <c r="L51" s="66"/>
    </row>
    <row r="52" spans="1:12" s="40" customFormat="1" ht="14.1" customHeight="1">
      <c r="A52" s="57"/>
      <c r="B52" s="90" t="s">
        <v>531</v>
      </c>
      <c r="C52" s="44"/>
      <c r="D52" s="44"/>
      <c r="E52" s="44"/>
      <c r="F52" s="44">
        <f>SUM('1.ESF (Rubros)'!I25)</f>
        <v>0</v>
      </c>
      <c r="G52" s="44">
        <f>SUM('1.ESF (Rubros)'!G25)</f>
        <v>0</v>
      </c>
      <c r="H52" s="44"/>
      <c r="I52" s="728">
        <f t="shared" si="10"/>
        <v>0</v>
      </c>
      <c r="J52" s="43"/>
      <c r="K52" s="43">
        <f t="shared" si="11"/>
        <v>0</v>
      </c>
      <c r="L52" s="66"/>
    </row>
    <row r="53" spans="1:12" s="40" customFormat="1" ht="14.1" customHeight="1">
      <c r="A53" s="57"/>
      <c r="B53" s="90" t="s">
        <v>534</v>
      </c>
      <c r="C53" s="44"/>
      <c r="D53" s="44"/>
      <c r="E53" s="44"/>
      <c r="F53" s="44">
        <f>SUM('1.ESF (Rubros)'!I26)</f>
        <v>0</v>
      </c>
      <c r="G53" s="44">
        <f>SUM('1.ESF (Rubros)'!G26)</f>
        <v>0</v>
      </c>
      <c r="H53" s="44"/>
      <c r="I53" s="728">
        <f t="shared" si="10"/>
        <v>0</v>
      </c>
      <c r="J53" s="43"/>
      <c r="K53" s="43">
        <f t="shared" si="11"/>
        <v>0</v>
      </c>
      <c r="L53" s="66"/>
    </row>
    <row r="54" spans="1:12" s="40" customFormat="1" ht="14.1" customHeight="1">
      <c r="A54" s="57"/>
      <c r="B54" s="90" t="s">
        <v>1068</v>
      </c>
      <c r="C54" s="44"/>
      <c r="D54" s="44"/>
      <c r="E54" s="44"/>
      <c r="F54" s="44">
        <f>SUM('1.ESF (Rubros)'!I27)</f>
        <v>0</v>
      </c>
      <c r="G54" s="44">
        <f>SUM('1.ESF (Rubros)'!G27)</f>
        <v>0</v>
      </c>
      <c r="H54" s="44"/>
      <c r="I54" s="728">
        <f t="shared" ref="I54" si="12">SUM(G54-F54)</f>
        <v>0</v>
      </c>
      <c r="J54" s="583"/>
      <c r="K54" s="583">
        <f t="shared" ref="K54" si="13">SUM(F54-G54)</f>
        <v>0</v>
      </c>
      <c r="L54" s="582"/>
    </row>
    <row r="55" spans="1:12" s="40" customFormat="1" ht="14.1" customHeight="1">
      <c r="A55" s="57"/>
      <c r="B55" s="90" t="s">
        <v>541</v>
      </c>
      <c r="C55" s="44"/>
      <c r="D55" s="44"/>
      <c r="E55" s="44"/>
      <c r="F55" s="44">
        <f>SUM('1.ESF (Rubros)'!I28)</f>
        <v>0</v>
      </c>
      <c r="G55" s="44">
        <f>SUM('1.ESF (Rubros)'!G28)</f>
        <v>0</v>
      </c>
      <c r="H55" s="44"/>
      <c r="I55" s="728">
        <f t="shared" si="10"/>
        <v>0</v>
      </c>
      <c r="J55" s="43"/>
      <c r="K55" s="43">
        <f t="shared" si="11"/>
        <v>0</v>
      </c>
      <c r="L55" s="66"/>
    </row>
    <row r="56" spans="1:12" s="40" customFormat="1" ht="14.1" customHeight="1">
      <c r="A56" s="57"/>
      <c r="B56" s="90" t="s">
        <v>548</v>
      </c>
      <c r="C56" s="44"/>
      <c r="D56" s="44"/>
      <c r="E56" s="44"/>
      <c r="F56" s="44">
        <f>SUM('1.ESF (Rubros)'!I29)</f>
        <v>0</v>
      </c>
      <c r="G56" s="44">
        <f>SUM('1.ESF (Rubros)'!G29)</f>
        <v>0</v>
      </c>
      <c r="H56" s="44"/>
      <c r="I56" s="728">
        <f t="shared" si="10"/>
        <v>0</v>
      </c>
      <c r="J56" s="43"/>
      <c r="K56" s="43">
        <f t="shared" si="11"/>
        <v>0</v>
      </c>
      <c r="L56" s="66"/>
    </row>
    <row r="57" spans="1:12" s="40" customFormat="1" ht="9.9499999999999993" customHeight="1">
      <c r="A57" s="57"/>
      <c r="B57" s="90">
        <v>0</v>
      </c>
      <c r="C57" s="44"/>
      <c r="D57" s="44"/>
      <c r="E57" s="44"/>
      <c r="F57" s="44"/>
      <c r="G57" s="44"/>
      <c r="H57" s="44"/>
      <c r="I57" s="728"/>
      <c r="J57" s="43"/>
      <c r="K57" s="43"/>
      <c r="L57" s="66"/>
    </row>
    <row r="58" spans="1:12" s="40" customFormat="1" ht="15" customHeight="1">
      <c r="A58" s="57"/>
      <c r="B58" s="50" t="s">
        <v>624</v>
      </c>
      <c r="C58" s="44"/>
      <c r="D58" s="44"/>
      <c r="E58" s="44"/>
      <c r="F58" s="44"/>
      <c r="G58" s="44"/>
      <c r="H58" s="44"/>
      <c r="I58" s="728"/>
      <c r="J58" s="43"/>
      <c r="K58" s="43"/>
      <c r="L58" s="66"/>
    </row>
    <row r="59" spans="1:12" s="40" customFormat="1" ht="9.9499999999999993" customHeight="1">
      <c r="A59" s="57"/>
      <c r="B59" s="50">
        <v>0</v>
      </c>
      <c r="C59" s="44"/>
      <c r="D59" s="44"/>
      <c r="E59" s="44"/>
      <c r="F59" s="44"/>
      <c r="G59" s="44"/>
      <c r="H59" s="44"/>
      <c r="I59" s="728"/>
      <c r="J59" s="43"/>
      <c r="K59" s="43"/>
      <c r="L59" s="66"/>
    </row>
    <row r="60" spans="1:12" s="40" customFormat="1" ht="15" customHeight="1">
      <c r="A60" s="57"/>
      <c r="B60" s="50" t="s">
        <v>625</v>
      </c>
      <c r="C60" s="44"/>
      <c r="D60" s="44"/>
      <c r="E60" s="44"/>
      <c r="F60" s="44"/>
      <c r="G60" s="44"/>
      <c r="H60" s="44"/>
      <c r="I60" s="728"/>
      <c r="J60" s="43"/>
      <c r="K60" s="43"/>
      <c r="L60" s="66"/>
    </row>
    <row r="61" spans="1:12" s="40" customFormat="1" ht="9.9499999999999993" customHeight="1">
      <c r="A61" s="57"/>
      <c r="B61" s="90">
        <v>0</v>
      </c>
      <c r="C61" s="44"/>
      <c r="D61" s="44"/>
      <c r="E61" s="44"/>
      <c r="F61" s="44"/>
      <c r="G61" s="44"/>
      <c r="H61" s="44"/>
      <c r="I61" s="728"/>
      <c r="J61" s="43"/>
      <c r="K61" s="43"/>
      <c r="L61" s="66"/>
    </row>
    <row r="62" spans="1:12" s="40" customFormat="1" ht="14.1" customHeight="1">
      <c r="A62" s="57"/>
      <c r="B62" s="90" t="s">
        <v>562</v>
      </c>
      <c r="C62" s="44"/>
      <c r="D62" s="44"/>
      <c r="E62" s="44"/>
      <c r="F62" s="44">
        <f>SUM('1.ESF (Rubros)'!I42)</f>
        <v>0</v>
      </c>
      <c r="G62" s="44">
        <f>SUM('1.ESF (Rubros)'!G42)</f>
        <v>0</v>
      </c>
      <c r="H62" s="44"/>
      <c r="I62" s="728">
        <f t="shared" ref="I62:I64" si="14">SUM(G62-F62)</f>
        <v>0</v>
      </c>
      <c r="J62" s="43"/>
      <c r="K62" s="43">
        <f t="shared" ref="K62:K64" si="15">SUM(F62-G62)</f>
        <v>0</v>
      </c>
      <c r="L62" s="66"/>
    </row>
    <row r="63" spans="1:12" s="40" customFormat="1" ht="14.1" customHeight="1">
      <c r="A63" s="57"/>
      <c r="B63" s="90" t="s">
        <v>565</v>
      </c>
      <c r="C63" s="44"/>
      <c r="D63" s="44"/>
      <c r="E63" s="44"/>
      <c r="F63" s="44">
        <f>SUM('1.ESF (Rubros)'!I43)</f>
        <v>0</v>
      </c>
      <c r="G63" s="44">
        <f>SUM('1.ESF (Rubros)'!G43)</f>
        <v>0</v>
      </c>
      <c r="H63" s="44"/>
      <c r="I63" s="728">
        <f t="shared" si="14"/>
        <v>0</v>
      </c>
      <c r="J63" s="43"/>
      <c r="K63" s="43">
        <f t="shared" si="15"/>
        <v>0</v>
      </c>
      <c r="L63" s="66"/>
    </row>
    <row r="64" spans="1:12" s="40" customFormat="1" ht="14.1" customHeight="1">
      <c r="A64" s="57"/>
      <c r="B64" s="90" t="s">
        <v>643</v>
      </c>
      <c r="C64" s="44"/>
      <c r="D64" s="44"/>
      <c r="E64" s="44"/>
      <c r="F64" s="44">
        <f>SUM('1.ESF (Rubros)'!I44)</f>
        <v>0</v>
      </c>
      <c r="G64" s="44">
        <f>SUM('1.ESF (Rubros)'!G44)</f>
        <v>0</v>
      </c>
      <c r="H64" s="44"/>
      <c r="I64" s="728">
        <f t="shared" si="14"/>
        <v>0</v>
      </c>
      <c r="J64" s="43"/>
      <c r="K64" s="43">
        <f t="shared" si="15"/>
        <v>0</v>
      </c>
      <c r="L64" s="66"/>
    </row>
    <row r="65" spans="1:12" s="40" customFormat="1" ht="9.9499999999999993" customHeight="1">
      <c r="A65" s="57"/>
      <c r="B65" s="90">
        <v>0</v>
      </c>
      <c r="C65" s="44"/>
      <c r="D65" s="44"/>
      <c r="E65" s="44"/>
      <c r="F65" s="44"/>
      <c r="G65" s="44"/>
      <c r="H65" s="44"/>
      <c r="I65" s="728"/>
      <c r="J65" s="43"/>
      <c r="K65" s="43"/>
      <c r="L65" s="66"/>
    </row>
    <row r="66" spans="1:12" s="40" customFormat="1" ht="15" customHeight="1">
      <c r="A66" s="57"/>
      <c r="B66" s="50" t="s">
        <v>631</v>
      </c>
      <c r="C66" s="44"/>
      <c r="D66" s="44"/>
      <c r="E66" s="44"/>
      <c r="F66" s="44"/>
      <c r="G66" s="44"/>
      <c r="H66" s="44"/>
      <c r="I66" s="728"/>
      <c r="J66" s="43"/>
      <c r="K66" s="43"/>
      <c r="L66" s="66"/>
    </row>
    <row r="67" spans="1:12" s="40" customFormat="1" ht="9.9499999999999993" customHeight="1">
      <c r="A67" s="57"/>
      <c r="B67" s="90">
        <v>0</v>
      </c>
      <c r="C67" s="44"/>
      <c r="D67" s="44"/>
      <c r="E67" s="44"/>
      <c r="F67" s="44"/>
      <c r="G67" s="44"/>
      <c r="H67" s="44"/>
      <c r="I67" s="728"/>
      <c r="J67" s="43"/>
      <c r="K67" s="43"/>
      <c r="L67" s="66"/>
    </row>
    <row r="68" spans="1:12" s="40" customFormat="1" ht="14.1" customHeight="1">
      <c r="A68" s="57"/>
      <c r="B68" s="90" t="s">
        <v>571</v>
      </c>
      <c r="C68" s="44"/>
      <c r="D68" s="44"/>
      <c r="E68" s="44"/>
      <c r="F68" s="44">
        <f>SUM('1.ESF (Rubros)'!I49)</f>
        <v>135536.45000000001</v>
      </c>
      <c r="G68" s="44">
        <f>SUM('1.ESF (Rubros)'!G49)</f>
        <v>2611191.8999999994</v>
      </c>
      <c r="H68" s="44"/>
      <c r="I68" s="728">
        <f t="shared" ref="I68:I72" si="16">SUM(G68-F68)</f>
        <v>2475655.4499999993</v>
      </c>
      <c r="J68" s="43"/>
      <c r="K68" s="43"/>
      <c r="L68" s="66"/>
    </row>
    <row r="69" spans="1:12" s="40" customFormat="1" ht="14.1" customHeight="1">
      <c r="A69" s="57"/>
      <c r="B69" s="90" t="s">
        <v>575</v>
      </c>
      <c r="C69" s="44"/>
      <c r="D69" s="44"/>
      <c r="E69" s="44"/>
      <c r="F69" s="44">
        <f>SUM('1.ESF (Rubros)'!I50)</f>
        <v>0</v>
      </c>
      <c r="G69" s="44">
        <f>SUM('1.ESF (Rubros)'!G50)</f>
        <v>135536.45000000001</v>
      </c>
      <c r="H69" s="44"/>
      <c r="I69" s="728">
        <f t="shared" si="16"/>
        <v>135536.45000000001</v>
      </c>
      <c r="J69" s="43"/>
      <c r="K69" s="43"/>
      <c r="L69" s="66"/>
    </row>
    <row r="70" spans="1:12" s="40" customFormat="1" ht="14.1" customHeight="1">
      <c r="A70" s="57"/>
      <c r="B70" s="90" t="s">
        <v>577</v>
      </c>
      <c r="C70" s="44"/>
      <c r="D70" s="44"/>
      <c r="E70" s="44"/>
      <c r="F70" s="44">
        <f>SUM('1.ESF (Rubros)'!I51)</f>
        <v>0</v>
      </c>
      <c r="G70" s="44">
        <f>SUM('1.ESF (Rubros)'!G51)</f>
        <v>0</v>
      </c>
      <c r="H70" s="44"/>
      <c r="I70" s="728">
        <f t="shared" si="16"/>
        <v>0</v>
      </c>
      <c r="J70" s="43"/>
      <c r="K70" s="43">
        <f t="shared" ref="K70:K72" si="17">SUM(F70-G70)</f>
        <v>0</v>
      </c>
      <c r="L70" s="66"/>
    </row>
    <row r="71" spans="1:12" s="40" customFormat="1" ht="14.1" customHeight="1">
      <c r="A71" s="57"/>
      <c r="B71" s="90" t="s">
        <v>583</v>
      </c>
      <c r="C71" s="44"/>
      <c r="D71" s="44"/>
      <c r="E71" s="44"/>
      <c r="F71" s="44">
        <f>SUM('1.ESF (Rubros)'!I52)</f>
        <v>0</v>
      </c>
      <c r="G71" s="44">
        <f>SUM('1.ESF (Rubros)'!G52)</f>
        <v>0</v>
      </c>
      <c r="H71" s="44"/>
      <c r="I71" s="728">
        <f t="shared" si="16"/>
        <v>0</v>
      </c>
      <c r="J71" s="43"/>
      <c r="K71" s="43">
        <f t="shared" si="17"/>
        <v>0</v>
      </c>
      <c r="L71" s="66"/>
    </row>
    <row r="72" spans="1:12" ht="14.1" customHeight="1">
      <c r="A72" s="82"/>
      <c r="B72" s="90" t="s">
        <v>588</v>
      </c>
      <c r="C72" s="4"/>
      <c r="D72" s="4"/>
      <c r="E72" s="4"/>
      <c r="F72" s="44">
        <f>SUM('1.ESF (Rubros)'!I53)</f>
        <v>0</v>
      </c>
      <c r="G72" s="44">
        <f>SUM('1.ESF (Rubros)'!G53)</f>
        <v>0</v>
      </c>
      <c r="H72" s="4"/>
      <c r="I72" s="43">
        <f t="shared" si="16"/>
        <v>0</v>
      </c>
      <c r="J72" s="43"/>
      <c r="K72" s="43">
        <f t="shared" si="17"/>
        <v>0</v>
      </c>
      <c r="L72" s="66"/>
    </row>
    <row r="73" spans="1:12" ht="9" customHeight="1">
      <c r="A73" s="82"/>
      <c r="B73" s="90"/>
      <c r="C73" s="4"/>
      <c r="D73" s="4"/>
      <c r="E73" s="4"/>
      <c r="F73" s="44"/>
      <c r="G73" s="44"/>
      <c r="H73" s="4"/>
      <c r="I73" s="570"/>
      <c r="J73" s="570"/>
      <c r="K73" s="570"/>
      <c r="L73" s="569"/>
    </row>
    <row r="74" spans="1:12" ht="15" customHeight="1">
      <c r="A74" s="82"/>
      <c r="B74" s="50" t="s">
        <v>1069</v>
      </c>
      <c r="C74" s="4"/>
      <c r="D74" s="4"/>
      <c r="E74" s="4"/>
      <c r="F74" s="44"/>
      <c r="G74" s="44"/>
      <c r="H74" s="4"/>
      <c r="I74" s="570"/>
      <c r="J74" s="570"/>
      <c r="K74" s="570"/>
      <c r="L74" s="569"/>
    </row>
    <row r="75" spans="1:12" ht="9.75" customHeight="1">
      <c r="A75" s="82"/>
      <c r="B75" s="90"/>
      <c r="C75" s="4"/>
      <c r="D75" s="4"/>
      <c r="E75" s="4"/>
      <c r="F75" s="44"/>
      <c r="G75" s="44"/>
      <c r="H75" s="4"/>
      <c r="I75" s="570"/>
      <c r="J75" s="570"/>
      <c r="K75" s="570"/>
      <c r="L75" s="569"/>
    </row>
    <row r="76" spans="1:12" ht="14.1" customHeight="1">
      <c r="A76" s="82"/>
      <c r="B76" s="90" t="s">
        <v>1070</v>
      </c>
      <c r="C76" s="44"/>
      <c r="D76" s="44"/>
      <c r="E76" s="44"/>
      <c r="F76" s="44">
        <f>SUM('1.ESF (Rubros)'!I57)</f>
        <v>0</v>
      </c>
      <c r="G76" s="44">
        <f>SUM('1.ESF (Rubros)'!G57)</f>
        <v>0</v>
      </c>
      <c r="H76" s="44"/>
      <c r="I76" s="570">
        <f t="shared" ref="I76:I77" si="18">SUM(G76-F76)</f>
        <v>0</v>
      </c>
      <c r="J76" s="570"/>
      <c r="K76" s="570">
        <f t="shared" ref="K76:K77" si="19">SUM(F76-G76)</f>
        <v>0</v>
      </c>
      <c r="L76" s="569"/>
    </row>
    <row r="77" spans="1:12" ht="14.1" customHeight="1">
      <c r="A77" s="82"/>
      <c r="B77" s="90" t="s">
        <v>1071</v>
      </c>
      <c r="C77" s="44"/>
      <c r="D77" s="44"/>
      <c r="E77" s="44"/>
      <c r="F77" s="44">
        <f>SUM('1.ESF (Rubros)'!I58)</f>
        <v>0</v>
      </c>
      <c r="G77" s="44">
        <f>SUM('1.ESF (Rubros)'!G58)</f>
        <v>0</v>
      </c>
      <c r="H77" s="44"/>
      <c r="I77" s="570">
        <f t="shared" si="18"/>
        <v>0</v>
      </c>
      <c r="J77" s="570"/>
      <c r="K77" s="570">
        <f t="shared" si="19"/>
        <v>0</v>
      </c>
      <c r="L77" s="569"/>
    </row>
    <row r="78" spans="1:12" ht="4.5" customHeight="1">
      <c r="A78" s="85"/>
      <c r="B78" s="86"/>
      <c r="C78" s="86"/>
      <c r="D78" s="86"/>
      <c r="E78" s="86"/>
      <c r="F78" s="86"/>
      <c r="G78" s="86"/>
      <c r="H78" s="86"/>
      <c r="I78" s="87"/>
      <c r="J78" s="87"/>
      <c r="K78" s="87"/>
      <c r="L78" s="88"/>
    </row>
    <row r="79" spans="1:12" ht="5.0999999999999996" customHeight="1">
      <c r="A79" s="4"/>
      <c r="B79" s="4"/>
      <c r="C79" s="4"/>
      <c r="D79" s="4"/>
      <c r="E79" s="4"/>
      <c r="F79" s="4"/>
      <c r="G79" s="4"/>
      <c r="H79" s="4"/>
      <c r="I79" s="29"/>
      <c r="J79" s="29"/>
      <c r="K79" s="29"/>
      <c r="L79" s="29"/>
    </row>
    <row r="80" spans="1:12">
      <c r="A80" s="4"/>
      <c r="B80" s="4"/>
      <c r="C80" s="4"/>
      <c r="D80" s="4"/>
      <c r="E80" s="4"/>
      <c r="F80" s="4"/>
      <c r="G80" s="4"/>
      <c r="H80" s="4"/>
      <c r="I80" s="29"/>
      <c r="J80" s="29"/>
      <c r="K80" s="29"/>
      <c r="L80" s="29"/>
    </row>
    <row r="81" spans="1:12">
      <c r="A81" s="4"/>
      <c r="B81" s="4"/>
      <c r="C81" s="4"/>
      <c r="D81" s="4"/>
      <c r="E81" s="4"/>
      <c r="F81" s="4"/>
      <c r="G81" s="4"/>
      <c r="H81" s="4"/>
      <c r="I81" s="29"/>
      <c r="J81" s="29"/>
      <c r="K81" s="29"/>
      <c r="L81" s="29"/>
    </row>
    <row r="82" spans="1:12">
      <c r="A82" s="4"/>
      <c r="B82" s="4"/>
      <c r="C82" s="4"/>
      <c r="D82" s="4"/>
      <c r="E82" s="4"/>
      <c r="F82" s="4"/>
      <c r="G82" s="4"/>
      <c r="H82" s="4"/>
      <c r="I82" s="29"/>
      <c r="J82" s="29"/>
      <c r="K82" s="29"/>
      <c r="L82" s="29"/>
    </row>
    <row r="83" spans="1:12">
      <c r="A83" s="4"/>
      <c r="B83" s="4"/>
      <c r="C83" s="4"/>
      <c r="D83" s="4"/>
      <c r="E83" s="4"/>
      <c r="F83" s="4"/>
      <c r="G83" s="4"/>
      <c r="H83" s="4"/>
      <c r="I83" s="29"/>
      <c r="J83" s="29"/>
      <c r="K83" s="29"/>
      <c r="L83" s="29"/>
    </row>
    <row r="84" spans="1:12">
      <c r="A84" s="4"/>
      <c r="B84" s="4"/>
      <c r="C84" s="4"/>
      <c r="D84" s="4"/>
      <c r="E84" s="4"/>
      <c r="F84" s="4"/>
      <c r="G84" s="4"/>
      <c r="H84" s="4"/>
      <c r="I84" s="29"/>
      <c r="J84" s="29" t="s">
        <v>639</v>
      </c>
      <c r="K84" s="29"/>
      <c r="L84" s="29"/>
    </row>
    <row r="85" spans="1:12">
      <c r="A85" s="15"/>
      <c r="B85" s="1018" t="s">
        <v>12</v>
      </c>
      <c r="C85" s="1018"/>
      <c r="D85" s="1018"/>
      <c r="E85" s="4"/>
      <c r="F85" s="4"/>
      <c r="G85" s="4"/>
      <c r="H85" s="1018" t="s">
        <v>12</v>
      </c>
      <c r="I85" s="1018"/>
      <c r="J85" s="1018"/>
      <c r="K85" s="1018"/>
      <c r="L85" s="53"/>
    </row>
    <row r="86" spans="1:12">
      <c r="A86" s="15"/>
      <c r="B86" s="890" t="s">
        <v>638</v>
      </c>
      <c r="C86" s="890"/>
      <c r="D86" s="890"/>
      <c r="E86" s="4"/>
      <c r="F86" s="4"/>
      <c r="G86" s="4"/>
      <c r="H86" s="1015" t="s">
        <v>638</v>
      </c>
      <c r="I86" s="1015"/>
      <c r="J86" s="1015"/>
      <c r="K86" s="1015"/>
      <c r="L86" s="53"/>
    </row>
    <row r="87" spans="1:12">
      <c r="A87" s="4"/>
      <c r="B87" s="4"/>
      <c r="C87" s="4"/>
      <c r="D87" s="4"/>
      <c r="E87" s="4"/>
      <c r="F87" s="4"/>
      <c r="G87" s="4"/>
      <c r="H87" s="4"/>
      <c r="I87" s="29"/>
      <c r="J87" s="29"/>
      <c r="K87" s="29"/>
      <c r="L87" s="29"/>
    </row>
    <row r="88" spans="1:12">
      <c r="A88" s="4"/>
      <c r="B88" s="4"/>
      <c r="C88" s="4"/>
      <c r="D88" s="4"/>
      <c r="E88" s="4"/>
      <c r="F88" s="4"/>
      <c r="G88" s="4"/>
      <c r="H88" s="4"/>
      <c r="I88" s="29"/>
      <c r="J88" s="29"/>
      <c r="K88" s="29"/>
      <c r="L88" s="29"/>
    </row>
    <row r="89" spans="1:12" ht="13.5">
      <c r="A89" s="1030" t="s">
        <v>636</v>
      </c>
      <c r="B89" s="1030"/>
      <c r="C89" s="1030"/>
      <c r="D89" s="1030"/>
      <c r="E89" s="1030"/>
      <c r="F89" s="1030"/>
      <c r="G89" s="1030"/>
      <c r="H89" s="1030"/>
      <c r="I89" s="1030"/>
      <c r="J89" s="1030"/>
      <c r="K89" s="1030"/>
      <c r="L89" s="1030"/>
    </row>
    <row r="90" spans="1:12">
      <c r="A90" s="4"/>
      <c r="B90" s="4"/>
      <c r="C90" s="4"/>
      <c r="D90" s="4"/>
      <c r="E90" s="4"/>
      <c r="F90" s="4"/>
      <c r="G90" s="4"/>
      <c r="H90" s="4"/>
      <c r="I90" s="29"/>
      <c r="J90" s="29"/>
      <c r="K90" s="29"/>
      <c r="L90" s="29"/>
    </row>
    <row r="91" spans="1:12">
      <c r="I91" s="17"/>
      <c r="J91" s="17"/>
      <c r="K91" s="17"/>
      <c r="L91" s="17"/>
    </row>
    <row r="92" spans="1:12">
      <c r="H92" s="1054" t="s">
        <v>699</v>
      </c>
      <c r="I92" s="1055"/>
      <c r="J92" s="1055"/>
      <c r="K92" s="1056"/>
      <c r="L92" s="91"/>
    </row>
    <row r="93" spans="1:12">
      <c r="H93" s="93" t="s">
        <v>697</v>
      </c>
      <c r="I93" s="94">
        <f>SUM(I16:I77)</f>
        <v>2611191.8999999994</v>
      </c>
      <c r="J93" s="95"/>
      <c r="K93" s="96">
        <f>SUM(K16:K77)</f>
        <v>2611191.9000000004</v>
      </c>
      <c r="L93" s="43"/>
    </row>
    <row r="94" spans="1:12">
      <c r="H94" s="93" t="s">
        <v>696</v>
      </c>
      <c r="I94" s="94">
        <f>SUM(I93-K93)</f>
        <v>-9.3132257461547852E-10</v>
      </c>
      <c r="J94" s="95"/>
      <c r="K94" s="96"/>
      <c r="L94" s="43"/>
    </row>
    <row r="96" spans="1:12">
      <c r="D96" s="1054"/>
      <c r="E96" s="1056"/>
      <c r="F96" s="99"/>
      <c r="G96" s="93"/>
      <c r="H96" s="97">
        <v>2020</v>
      </c>
      <c r="I96" s="97">
        <v>2019</v>
      </c>
    </row>
    <row r="97" spans="4:11">
      <c r="D97" s="1053" t="s">
        <v>486</v>
      </c>
      <c r="E97" s="1053"/>
      <c r="F97" s="93"/>
      <c r="G97" s="93"/>
      <c r="H97" s="98">
        <f>SUM(F16:F35)</f>
        <v>3107131.04</v>
      </c>
      <c r="I97" s="98">
        <f>SUM(G16:G35)</f>
        <v>828319.92999999993</v>
      </c>
    </row>
    <row r="98" spans="4:11">
      <c r="D98" s="1053" t="s">
        <v>698</v>
      </c>
      <c r="E98" s="1053"/>
      <c r="F98" s="93"/>
      <c r="G98" s="93"/>
      <c r="H98" s="98">
        <f>SUM(G41:G77)</f>
        <v>3107131.0399999996</v>
      </c>
      <c r="I98" s="98">
        <f>SUM(F41:F77)</f>
        <v>828319.93000000017</v>
      </c>
      <c r="K98" s="133"/>
    </row>
    <row r="99" spans="4:11">
      <c r="D99" s="1053" t="s">
        <v>696</v>
      </c>
      <c r="E99" s="1053"/>
      <c r="F99" s="93"/>
      <c r="G99" s="93"/>
      <c r="H99" s="94">
        <f>SUM(H97-H98)</f>
        <v>4.6566128730773926E-10</v>
      </c>
      <c r="I99" s="94">
        <f>SUM(I97-I98)</f>
        <v>-2.3283064365386963E-10</v>
      </c>
    </row>
  </sheetData>
  <mergeCells count="20">
    <mergeCell ref="B33:D34"/>
    <mergeCell ref="D97:E97"/>
    <mergeCell ref="D98:E98"/>
    <mergeCell ref="D99:E99"/>
    <mergeCell ref="H92:K92"/>
    <mergeCell ref="D96:E96"/>
    <mergeCell ref="B85:D85"/>
    <mergeCell ref="H85:K85"/>
    <mergeCell ref="B86:D86"/>
    <mergeCell ref="H86:K86"/>
    <mergeCell ref="A89:L89"/>
    <mergeCell ref="N13:P17"/>
    <mergeCell ref="I9:J9"/>
    <mergeCell ref="K9:L9"/>
    <mergeCell ref="A1:K1"/>
    <mergeCell ref="A2:K2"/>
    <mergeCell ref="A4:K4"/>
    <mergeCell ref="A5:K5"/>
    <mergeCell ref="A6:K6"/>
    <mergeCell ref="A9:H9"/>
  </mergeCells>
  <printOptions horizontalCentered="1"/>
  <pageMargins left="0.15748031496062992" right="0.15748031496062992" top="0.39370078740157483" bottom="0.15748031496062992" header="0" footer="0.15748031496062992"/>
  <pageSetup scale="65"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B09A5B"/>
  </sheetPr>
  <dimension ref="A1:N89"/>
  <sheetViews>
    <sheetView zoomScale="86" zoomScaleNormal="86" workbookViewId="0">
      <pane ySplit="9" topLeftCell="A10" activePane="bottomLeft" state="frozen"/>
      <selection sqref="A1:K1"/>
      <selection pane="bottomLeft" sqref="A1:K1"/>
    </sheetView>
  </sheetViews>
  <sheetFormatPr baseColWidth="10" defaultRowHeight="12.75"/>
  <cols>
    <col min="1" max="1" width="2.42578125" style="2" customWidth="1"/>
    <col min="2" max="2" width="3.140625" style="2" customWidth="1"/>
    <col min="3" max="4" width="29.5703125" style="2" customWidth="1"/>
    <col min="5" max="6" width="7.85546875" style="2" customWidth="1"/>
    <col min="7" max="7" width="15.140625" style="2" customWidth="1"/>
    <col min="8" max="8" width="25.5703125" style="2" customWidth="1"/>
    <col min="9" max="9" width="0.85546875" style="2" customWidth="1"/>
    <col min="10" max="10" width="23.85546875" style="2" customWidth="1"/>
    <col min="11" max="11" width="2.28515625" style="2" customWidth="1"/>
    <col min="12" max="16384" width="11.42578125" style="2"/>
  </cols>
  <sheetData>
    <row r="1" spans="1:14" ht="18" customHeight="1">
      <c r="A1" s="1017" t="s">
        <v>0</v>
      </c>
      <c r="B1" s="1017"/>
      <c r="C1" s="1017"/>
      <c r="D1" s="1017"/>
      <c r="E1" s="1017"/>
      <c r="F1" s="1017"/>
      <c r="G1" s="1017"/>
      <c r="H1" s="1017"/>
      <c r="I1" s="1017"/>
      <c r="J1" s="1017"/>
      <c r="K1" s="3"/>
      <c r="L1" s="3"/>
    </row>
    <row r="2" spans="1:14" ht="18" customHeight="1">
      <c r="A2" s="1017" t="str">
        <f>'1.ESF (Rubros)'!A2:I2</f>
        <v>SECRETARIA EJECUTIVA DEL SISTEMA ANTICORRUPCION DEL ESTADO DE CHIAPAS</v>
      </c>
      <c r="B2" s="1017"/>
      <c r="C2" s="1017"/>
      <c r="D2" s="1017"/>
      <c r="E2" s="1017"/>
      <c r="F2" s="1017"/>
      <c r="G2" s="1017"/>
      <c r="H2" s="1017"/>
      <c r="I2" s="1017"/>
      <c r="J2" s="1017"/>
      <c r="K2" s="3"/>
      <c r="L2" s="3"/>
    </row>
    <row r="3" spans="1:14" ht="9.9499999999999993" customHeight="1">
      <c r="A3" s="682"/>
      <c r="B3" s="682"/>
      <c r="C3" s="682"/>
      <c r="D3" s="682"/>
      <c r="E3" s="682"/>
      <c r="F3" s="682"/>
      <c r="G3" s="682"/>
      <c r="H3" s="682"/>
      <c r="I3" s="682"/>
      <c r="J3" s="682"/>
      <c r="K3" s="3"/>
      <c r="L3" s="3"/>
    </row>
    <row r="4" spans="1:14" ht="18" customHeight="1">
      <c r="A4" s="1017" t="s">
        <v>1592</v>
      </c>
      <c r="B4" s="1017"/>
      <c r="C4" s="1017"/>
      <c r="D4" s="1017"/>
      <c r="E4" s="1017"/>
      <c r="F4" s="1017"/>
      <c r="G4" s="1017"/>
      <c r="H4" s="1017"/>
      <c r="I4" s="1017"/>
      <c r="J4" s="1017"/>
      <c r="K4" s="3"/>
      <c r="L4" s="3"/>
    </row>
    <row r="5" spans="1:14" ht="18" customHeight="1">
      <c r="A5" s="1017" t="s">
        <v>702</v>
      </c>
      <c r="B5" s="1017"/>
      <c r="C5" s="1017"/>
      <c r="D5" s="1017"/>
      <c r="E5" s="1017"/>
      <c r="F5" s="1017"/>
      <c r="G5" s="1017"/>
      <c r="H5" s="1017"/>
      <c r="I5" s="1017"/>
      <c r="J5" s="1017"/>
      <c r="K5" s="3"/>
      <c r="L5" s="3"/>
    </row>
    <row r="6" spans="1:14" ht="18" customHeight="1">
      <c r="A6" s="1017" t="str">
        <f>'3.EA'!A6</f>
        <v>DEL 1 DE ENERO AL 31 DE MARZO DE 2021</v>
      </c>
      <c r="B6" s="1017"/>
      <c r="C6" s="1017"/>
      <c r="D6" s="1017"/>
      <c r="E6" s="1017"/>
      <c r="F6" s="1017"/>
      <c r="G6" s="1017"/>
      <c r="H6" s="1017"/>
      <c r="I6" s="1017"/>
      <c r="J6" s="1017"/>
      <c r="K6" s="3"/>
      <c r="L6" s="3"/>
    </row>
    <row r="7" spans="1:14" ht="15">
      <c r="A7" s="54"/>
      <c r="B7" s="54"/>
      <c r="C7" s="54"/>
      <c r="D7" s="54"/>
      <c r="E7" s="54"/>
      <c r="F7" s="54"/>
      <c r="G7" s="54"/>
      <c r="H7" s="54"/>
      <c r="I7" s="54"/>
      <c r="J7" s="19" t="s">
        <v>485</v>
      </c>
      <c r="K7" s="3"/>
      <c r="L7" s="3"/>
    </row>
    <row r="8" spans="1:14" ht="13.5" thickBot="1">
      <c r="A8" s="4"/>
      <c r="B8" s="4"/>
      <c r="C8" s="4"/>
      <c r="D8" s="4"/>
      <c r="E8" s="4"/>
      <c r="F8" s="4"/>
      <c r="G8" s="4"/>
      <c r="H8" s="20" t="s">
        <v>5</v>
      </c>
      <c r="I8" s="4"/>
      <c r="J8" s="21">
        <f>'1.ESF (Rubros)'!I8</f>
        <v>44314</v>
      </c>
    </row>
    <row r="9" spans="1:14" s="702" customFormat="1" ht="24.95" customHeight="1" thickBot="1">
      <c r="A9" s="1047" t="s">
        <v>484</v>
      </c>
      <c r="B9" s="1057"/>
      <c r="C9" s="1057"/>
      <c r="D9" s="1057"/>
      <c r="E9" s="1057"/>
      <c r="F9" s="1057"/>
      <c r="G9" s="1057"/>
      <c r="H9" s="694">
        <v>2020</v>
      </c>
      <c r="I9" s="694"/>
      <c r="J9" s="695">
        <v>2019</v>
      </c>
    </row>
    <row r="10" spans="1:14" ht="5.25" customHeight="1">
      <c r="A10" s="15"/>
      <c r="B10" s="4"/>
      <c r="C10" s="4"/>
      <c r="D10" s="4"/>
      <c r="E10" s="4"/>
      <c r="F10" s="4"/>
      <c r="G10" s="4"/>
      <c r="H10" s="4"/>
      <c r="I10" s="4"/>
      <c r="J10" s="4"/>
    </row>
    <row r="11" spans="1:14" s="40" customFormat="1" ht="15" customHeight="1">
      <c r="A11" s="56"/>
      <c r="B11" s="77"/>
      <c r="C11" s="78"/>
      <c r="D11" s="78"/>
      <c r="E11" s="78"/>
      <c r="F11" s="78"/>
      <c r="G11" s="78"/>
      <c r="H11" s="78"/>
      <c r="I11" s="78"/>
      <c r="J11" s="79"/>
    </row>
    <row r="12" spans="1:14" s="40" customFormat="1" ht="15" customHeight="1">
      <c r="A12" s="61" t="s">
        <v>703</v>
      </c>
      <c r="J12" s="80"/>
    </row>
    <row r="13" spans="1:14" s="40" customFormat="1" ht="15" customHeight="1">
      <c r="A13" s="57"/>
      <c r="B13" s="50" t="s">
        <v>700</v>
      </c>
      <c r="C13" s="43"/>
      <c r="D13" s="43"/>
      <c r="E13" s="43"/>
      <c r="F13" s="43"/>
      <c r="G13" s="43"/>
      <c r="H13" s="41">
        <f>SUM(H14:H24)</f>
        <v>6343930.1299999999</v>
      </c>
      <c r="I13" s="43"/>
      <c r="J13" s="152">
        <v>7343325.7999999998</v>
      </c>
      <c r="L13" s="1019" t="s">
        <v>1653</v>
      </c>
      <c r="M13" s="1020"/>
      <c r="N13" s="1021"/>
    </row>
    <row r="14" spans="1:14" s="40" customFormat="1" ht="15" customHeight="1">
      <c r="A14" s="57"/>
      <c r="B14" s="43"/>
      <c r="C14" s="44" t="s">
        <v>645</v>
      </c>
      <c r="D14" s="44"/>
      <c r="E14" s="44"/>
      <c r="F14" s="44"/>
      <c r="G14" s="44"/>
      <c r="H14" s="43">
        <f>SUM('3.EA'!H14)</f>
        <v>0</v>
      </c>
      <c r="I14" s="43"/>
      <c r="J14" s="150"/>
      <c r="L14" s="1022"/>
      <c r="M14" s="1023"/>
      <c r="N14" s="1024"/>
    </row>
    <row r="15" spans="1:14" s="40" customFormat="1" ht="15" customHeight="1">
      <c r="A15" s="57"/>
      <c r="B15" s="43"/>
      <c r="C15" s="44" t="s">
        <v>646</v>
      </c>
      <c r="D15" s="44"/>
      <c r="E15" s="44"/>
      <c r="F15" s="44"/>
      <c r="G15" s="44"/>
      <c r="H15" s="43">
        <f>SUM('3.EA'!H15)</f>
        <v>0</v>
      </c>
      <c r="I15" s="43"/>
      <c r="J15" s="150"/>
      <c r="L15" s="1022"/>
      <c r="M15" s="1023"/>
      <c r="N15" s="1024"/>
    </row>
    <row r="16" spans="1:14" s="40" customFormat="1" ht="15" customHeight="1">
      <c r="A16" s="57"/>
      <c r="B16" s="43"/>
      <c r="C16" s="44" t="s">
        <v>704</v>
      </c>
      <c r="D16" s="44"/>
      <c r="E16" s="44"/>
      <c r="F16" s="44"/>
      <c r="G16" s="44"/>
      <c r="H16" s="43">
        <f>SUM('3.EA'!H16)</f>
        <v>0</v>
      </c>
      <c r="I16" s="43"/>
      <c r="J16" s="150"/>
      <c r="L16" s="1022"/>
      <c r="M16" s="1023"/>
      <c r="N16" s="1024"/>
    </row>
    <row r="17" spans="1:14" s="40" customFormat="1" ht="15" customHeight="1">
      <c r="A17" s="57"/>
      <c r="B17" s="43"/>
      <c r="C17" s="44" t="s">
        <v>648</v>
      </c>
      <c r="D17" s="44"/>
      <c r="E17" s="44"/>
      <c r="F17" s="44"/>
      <c r="G17" s="44"/>
      <c r="H17" s="43">
        <f>SUM('3.EA'!H17)</f>
        <v>0</v>
      </c>
      <c r="I17" s="43"/>
      <c r="J17" s="150"/>
      <c r="L17" s="1025"/>
      <c r="M17" s="1026"/>
      <c r="N17" s="1027"/>
    </row>
    <row r="18" spans="1:14" s="40" customFormat="1" ht="15" customHeight="1">
      <c r="A18" s="57"/>
      <c r="B18" s="43"/>
      <c r="C18" s="44" t="s">
        <v>1568</v>
      </c>
      <c r="D18" s="44"/>
      <c r="E18" s="44"/>
      <c r="F18" s="44"/>
      <c r="G18" s="44"/>
      <c r="H18" s="43">
        <f>SUM('3.EA'!H18)</f>
        <v>0</v>
      </c>
      <c r="I18" s="43"/>
      <c r="J18" s="150"/>
    </row>
    <row r="19" spans="1:14" s="40" customFormat="1" ht="15" customHeight="1">
      <c r="A19" s="57"/>
      <c r="B19" s="43"/>
      <c r="C19" s="44" t="s">
        <v>1575</v>
      </c>
      <c r="D19" s="44"/>
      <c r="E19" s="44"/>
      <c r="F19" s="44"/>
      <c r="G19" s="44"/>
      <c r="H19" s="43">
        <f>SUM('3.EA'!H19)</f>
        <v>0</v>
      </c>
      <c r="I19" s="43"/>
      <c r="J19" s="150"/>
    </row>
    <row r="20" spans="1:14" s="40" customFormat="1" ht="15" customHeight="1">
      <c r="A20" s="57"/>
      <c r="B20" s="43"/>
      <c r="C20" s="44" t="s">
        <v>1576</v>
      </c>
      <c r="D20" s="44"/>
      <c r="E20" s="44"/>
      <c r="F20" s="44"/>
      <c r="G20" s="44"/>
      <c r="H20" s="43">
        <f>SUM('3.EA'!H20)</f>
        <v>0</v>
      </c>
      <c r="I20" s="43"/>
      <c r="J20" s="150"/>
    </row>
    <row r="21" spans="1:14" s="40" customFormat="1" ht="15" customHeight="1">
      <c r="A21" s="57"/>
      <c r="B21" s="43"/>
      <c r="C21" s="44" t="s">
        <v>1573</v>
      </c>
      <c r="D21" s="623"/>
      <c r="E21" s="623"/>
      <c r="F21" s="623"/>
      <c r="G21" s="623"/>
      <c r="H21" s="43">
        <f>SUM('3.EA'!H23)</f>
        <v>0</v>
      </c>
      <c r="I21" s="43"/>
      <c r="J21" s="150"/>
    </row>
    <row r="22" spans="1:14" s="40" customFormat="1" ht="15" customHeight="1">
      <c r="A22" s="57"/>
      <c r="B22" s="622"/>
      <c r="C22" s="624" t="s">
        <v>1572</v>
      </c>
      <c r="D22" s="624"/>
      <c r="E22" s="624"/>
      <c r="F22" s="624"/>
      <c r="G22" s="624"/>
      <c r="H22" s="622"/>
      <c r="I22" s="622"/>
      <c r="J22" s="621"/>
    </row>
    <row r="23" spans="1:14" s="40" customFormat="1" ht="15" customHeight="1">
      <c r="A23" s="57"/>
      <c r="B23" s="50"/>
      <c r="C23" s="44" t="s">
        <v>1574</v>
      </c>
      <c r="D23" s="44"/>
      <c r="E23" s="44"/>
      <c r="F23" s="44"/>
      <c r="G23" s="44"/>
      <c r="H23" s="44">
        <f>SUM('3.EA'!H25)</f>
        <v>6343930.1299999999</v>
      </c>
      <c r="I23" s="44"/>
      <c r="J23" s="81"/>
    </row>
    <row r="24" spans="1:14" s="40" customFormat="1" ht="15" customHeight="1">
      <c r="A24" s="57"/>
      <c r="B24" s="43"/>
      <c r="C24" s="44" t="s">
        <v>705</v>
      </c>
      <c r="D24" s="44"/>
      <c r="E24" s="44"/>
      <c r="F24" s="44"/>
      <c r="G24" s="44"/>
      <c r="H24" s="44">
        <f>SUM('3.EA'!H28:H32)</f>
        <v>0</v>
      </c>
      <c r="I24" s="44"/>
      <c r="J24" s="81"/>
    </row>
    <row r="25" spans="1:14" s="40" customFormat="1" ht="15" customHeight="1">
      <c r="A25" s="57"/>
      <c r="B25" s="50" t="s">
        <v>701</v>
      </c>
      <c r="C25" s="44"/>
      <c r="D25" s="44"/>
      <c r="E25" s="44"/>
      <c r="F25" s="44"/>
      <c r="G25" s="44"/>
      <c r="H25" s="144">
        <f>SUM(H26:H41)</f>
        <v>3732738.2300000004</v>
      </c>
      <c r="I25" s="44"/>
      <c r="J25" s="186">
        <f>SUM(J26:J41)</f>
        <v>0</v>
      </c>
    </row>
    <row r="26" spans="1:14" s="40" customFormat="1" ht="15" customHeight="1">
      <c r="A26" s="57"/>
      <c r="B26" s="43"/>
      <c r="C26" s="44" t="s">
        <v>658</v>
      </c>
      <c r="D26" s="44"/>
      <c r="E26" s="44"/>
      <c r="F26" s="44"/>
      <c r="G26" s="44"/>
      <c r="H26" s="43">
        <f>SUM('3.EA'!H39)</f>
        <v>1740885.83</v>
      </c>
      <c r="I26" s="43"/>
      <c r="J26" s="325"/>
    </row>
    <row r="27" spans="1:14" s="40" customFormat="1" ht="15" customHeight="1">
      <c r="A27" s="57"/>
      <c r="B27" s="50"/>
      <c r="C27" s="44" t="s">
        <v>659</v>
      </c>
      <c r="D27" s="44"/>
      <c r="E27" s="44"/>
      <c r="F27" s="44"/>
      <c r="G27" s="44"/>
      <c r="H27" s="43">
        <f>SUM('3.EA'!H40)</f>
        <v>182700.1</v>
      </c>
      <c r="I27" s="43"/>
      <c r="J27" s="325"/>
    </row>
    <row r="28" spans="1:14" s="40" customFormat="1" ht="15" customHeight="1">
      <c r="A28" s="57"/>
      <c r="B28" s="43"/>
      <c r="C28" s="44" t="s">
        <v>660</v>
      </c>
      <c r="D28" s="44"/>
      <c r="E28" s="44"/>
      <c r="F28" s="44"/>
      <c r="G28" s="44"/>
      <c r="H28" s="43">
        <f>SUM('3.EA'!H41)</f>
        <v>1809152.3</v>
      </c>
      <c r="I28" s="43"/>
      <c r="J28" s="325"/>
    </row>
    <row r="29" spans="1:14" s="40" customFormat="1" ht="15" customHeight="1">
      <c r="A29" s="57"/>
      <c r="B29" s="43"/>
      <c r="C29" s="44" t="s">
        <v>661</v>
      </c>
      <c r="D29" s="44"/>
      <c r="E29" s="44"/>
      <c r="F29" s="44"/>
      <c r="G29" s="44"/>
      <c r="H29" s="43">
        <f>SUM('3.EA'!H43)</f>
        <v>0</v>
      </c>
      <c r="I29" s="43"/>
      <c r="J29" s="325"/>
    </row>
    <row r="30" spans="1:14" s="40" customFormat="1" ht="15" customHeight="1">
      <c r="A30" s="57"/>
      <c r="B30" s="43"/>
      <c r="C30" s="44" t="s">
        <v>662</v>
      </c>
      <c r="D30" s="44"/>
      <c r="E30" s="44"/>
      <c r="F30" s="44"/>
      <c r="G30" s="44"/>
      <c r="H30" s="43">
        <f>SUM('3.EA'!H44)</f>
        <v>0</v>
      </c>
      <c r="I30" s="43"/>
      <c r="J30" s="325"/>
    </row>
    <row r="31" spans="1:14" s="40" customFormat="1" ht="15" customHeight="1">
      <c r="A31" s="57"/>
      <c r="B31" s="43"/>
      <c r="C31" s="44" t="s">
        <v>663</v>
      </c>
      <c r="D31" s="44"/>
      <c r="E31" s="44"/>
      <c r="F31" s="44"/>
      <c r="G31" s="44"/>
      <c r="H31" s="43">
        <f>SUM('3.EA'!H45)</f>
        <v>0</v>
      </c>
      <c r="I31" s="43"/>
      <c r="J31" s="325"/>
    </row>
    <row r="32" spans="1:14" s="40" customFormat="1" ht="15" customHeight="1">
      <c r="A32" s="57"/>
      <c r="B32" s="50"/>
      <c r="C32" s="44" t="s">
        <v>664</v>
      </c>
      <c r="D32" s="44"/>
      <c r="E32" s="44"/>
      <c r="F32" s="44"/>
      <c r="G32" s="44"/>
      <c r="H32" s="43">
        <f>SUM('3.EA'!H46)</f>
        <v>0</v>
      </c>
      <c r="I32" s="43"/>
      <c r="J32" s="325"/>
    </row>
    <row r="33" spans="1:10" s="40" customFormat="1" ht="15" customHeight="1">
      <c r="A33" s="57"/>
      <c r="B33" s="43"/>
      <c r="C33" s="44" t="s">
        <v>665</v>
      </c>
      <c r="D33" s="44"/>
      <c r="E33" s="44"/>
      <c r="F33" s="44"/>
      <c r="G33" s="44"/>
      <c r="H33" s="43">
        <f>SUM('3.EA'!H47)</f>
        <v>0</v>
      </c>
      <c r="I33" s="43"/>
      <c r="J33" s="325"/>
    </row>
    <row r="34" spans="1:10" s="40" customFormat="1" ht="15" customHeight="1">
      <c r="A34" s="57"/>
      <c r="B34" s="50"/>
      <c r="C34" s="44" t="s">
        <v>666</v>
      </c>
      <c r="D34" s="44"/>
      <c r="E34" s="44"/>
      <c r="F34" s="44"/>
      <c r="G34" s="44"/>
      <c r="H34" s="43">
        <f>SUM('3.EA'!H48)</f>
        <v>0</v>
      </c>
      <c r="I34" s="43"/>
      <c r="J34" s="325"/>
    </row>
    <row r="35" spans="1:10" s="40" customFormat="1" ht="15" customHeight="1">
      <c r="A35" s="57"/>
      <c r="B35" s="50"/>
      <c r="C35" s="44" t="s">
        <v>1480</v>
      </c>
      <c r="D35" s="44"/>
      <c r="E35" s="44"/>
      <c r="F35" s="44"/>
      <c r="G35" s="44"/>
      <c r="H35" s="570">
        <f>SUM('3.EA'!H49)</f>
        <v>0</v>
      </c>
      <c r="I35" s="568"/>
      <c r="J35" s="566"/>
    </row>
    <row r="36" spans="1:10" s="40" customFormat="1" ht="15" customHeight="1">
      <c r="A36" s="57"/>
      <c r="B36" s="50"/>
      <c r="C36" s="44" t="s">
        <v>1481</v>
      </c>
      <c r="D36" s="44"/>
      <c r="E36" s="44"/>
      <c r="F36" s="44"/>
      <c r="G36" s="44"/>
      <c r="H36" s="570">
        <f>SUM('3.EA'!H50)</f>
        <v>0</v>
      </c>
      <c r="I36" s="568"/>
      <c r="J36" s="566"/>
    </row>
    <row r="37" spans="1:10" s="40" customFormat="1" ht="15" customHeight="1">
      <c r="A37" s="57"/>
      <c r="B37" s="50"/>
      <c r="C37" s="44" t="s">
        <v>1482</v>
      </c>
      <c r="D37" s="44"/>
      <c r="E37" s="44"/>
      <c r="F37" s="44"/>
      <c r="G37" s="44"/>
      <c r="H37" s="570">
        <f>SUM('3.EA'!H51)</f>
        <v>0</v>
      </c>
      <c r="I37" s="568"/>
      <c r="J37" s="566"/>
    </row>
    <row r="38" spans="1:10" s="40" customFormat="1" ht="15" customHeight="1">
      <c r="A38" s="57"/>
      <c r="B38" s="43"/>
      <c r="C38" s="44" t="s">
        <v>667</v>
      </c>
      <c r="D38" s="44"/>
      <c r="E38" s="44"/>
      <c r="F38" s="44"/>
      <c r="G38" s="44"/>
      <c r="H38" s="44">
        <f>SUM('3.EA'!H53)</f>
        <v>0</v>
      </c>
      <c r="I38" s="43"/>
      <c r="J38" s="81"/>
    </row>
    <row r="39" spans="1:10" s="40" customFormat="1" ht="15" customHeight="1">
      <c r="A39" s="57"/>
      <c r="B39" s="50"/>
      <c r="C39" s="44" t="s">
        <v>562</v>
      </c>
      <c r="D39" s="44"/>
      <c r="E39" s="44"/>
      <c r="F39" s="44"/>
      <c r="G39" s="44"/>
      <c r="H39" s="43">
        <f>SUM('3.EA'!H54)</f>
        <v>0</v>
      </c>
      <c r="I39" s="43"/>
      <c r="J39" s="325"/>
    </row>
    <row r="40" spans="1:10" s="40" customFormat="1" ht="15" customHeight="1">
      <c r="A40" s="57"/>
      <c r="B40" s="43"/>
      <c r="C40" s="44" t="s">
        <v>668</v>
      </c>
      <c r="D40" s="44"/>
      <c r="E40" s="44"/>
      <c r="F40" s="44"/>
      <c r="G40" s="44"/>
      <c r="H40" s="43">
        <f>SUM('3.EA'!H55)</f>
        <v>0</v>
      </c>
      <c r="I40" s="43"/>
      <c r="J40" s="325"/>
    </row>
    <row r="41" spans="1:10" s="40" customFormat="1" ht="15" customHeight="1">
      <c r="A41" s="57"/>
      <c r="B41" s="43"/>
      <c r="C41" s="44" t="s">
        <v>706</v>
      </c>
      <c r="D41" s="44"/>
      <c r="E41" s="44"/>
      <c r="F41" s="44"/>
      <c r="G41" s="44"/>
      <c r="H41" s="43">
        <f>SUM('3.EA'!H63:H70)</f>
        <v>0</v>
      </c>
      <c r="I41" s="43"/>
      <c r="J41" s="325"/>
    </row>
    <row r="42" spans="1:10" s="40" customFormat="1" ht="18" customHeight="1" thickBot="1">
      <c r="A42" s="61" t="s">
        <v>707</v>
      </c>
      <c r="B42" s="43"/>
      <c r="C42" s="44"/>
      <c r="D42" s="44"/>
      <c r="E42" s="44"/>
      <c r="F42" s="44"/>
      <c r="G42" s="44"/>
      <c r="H42" s="693">
        <f>SUM(H13-H25)</f>
        <v>2611191.8999999994</v>
      </c>
      <c r="I42" s="43"/>
      <c r="J42" s="685">
        <f>SUM(J13-J25)</f>
        <v>7343325.7999999998</v>
      </c>
    </row>
    <row r="43" spans="1:10" s="40" customFormat="1" ht="9.9499999999999993" customHeight="1" thickTop="1">
      <c r="A43" s="57"/>
      <c r="B43" s="50"/>
      <c r="C43" s="44"/>
      <c r="D43" s="44"/>
      <c r="E43" s="44"/>
      <c r="F43" s="44"/>
      <c r="G43" s="44"/>
      <c r="H43" s="44"/>
      <c r="I43" s="44"/>
      <c r="J43" s="81"/>
    </row>
    <row r="44" spans="1:10" s="40" customFormat="1" ht="15" customHeight="1">
      <c r="A44" s="61" t="s">
        <v>708</v>
      </c>
      <c r="B44" s="43"/>
      <c r="C44" s="44"/>
      <c r="D44" s="44"/>
      <c r="E44" s="44"/>
      <c r="F44" s="44"/>
      <c r="G44" s="44"/>
      <c r="H44" s="44"/>
      <c r="I44" s="44"/>
      <c r="J44" s="81"/>
    </row>
    <row r="45" spans="1:10" s="40" customFormat="1" ht="15" customHeight="1">
      <c r="A45" s="57"/>
      <c r="B45" s="50" t="s">
        <v>700</v>
      </c>
      <c r="C45" s="44"/>
      <c r="D45" s="44"/>
      <c r="E45" s="44"/>
      <c r="F45" s="44"/>
      <c r="G45" s="44"/>
      <c r="H45" s="41">
        <f>SUM(H46:H48)</f>
        <v>0</v>
      </c>
      <c r="I45" s="43"/>
      <c r="J45" s="152">
        <f>SUM(J46:J48)</f>
        <v>0</v>
      </c>
    </row>
    <row r="46" spans="1:10" s="40" customFormat="1" ht="15" customHeight="1">
      <c r="A46" s="57"/>
      <c r="B46" s="47"/>
      <c r="C46" s="44" t="s">
        <v>547</v>
      </c>
      <c r="D46" s="44"/>
      <c r="E46" s="44"/>
      <c r="F46" s="44"/>
      <c r="G46" s="146"/>
      <c r="H46" s="570">
        <f>SUM('CUADRO PARA FLUJO EFE'!F60)</f>
        <v>0</v>
      </c>
      <c r="I46" s="43"/>
      <c r="J46" s="150"/>
    </row>
    <row r="47" spans="1:10" s="40" customFormat="1" ht="15" customHeight="1">
      <c r="A47" s="57"/>
      <c r="B47" s="43"/>
      <c r="C47" s="44" t="s">
        <v>559</v>
      </c>
      <c r="D47" s="44"/>
      <c r="E47" s="44"/>
      <c r="F47" s="44"/>
      <c r="G47" s="44"/>
      <c r="H47" s="570">
        <f>SUM('CUADRO PARA FLUJO EFE'!F67)</f>
        <v>0</v>
      </c>
      <c r="I47" s="43"/>
      <c r="J47" s="150"/>
    </row>
    <row r="48" spans="1:10" s="40" customFormat="1" ht="15" customHeight="1">
      <c r="A48" s="57"/>
      <c r="B48" s="43"/>
      <c r="C48" s="44" t="s">
        <v>709</v>
      </c>
      <c r="D48" s="44"/>
      <c r="E48" s="44"/>
      <c r="F48" s="44"/>
      <c r="G48" s="44"/>
      <c r="H48" s="570">
        <f>SUM('CUADRO PARA FLUJO EFE'!F20+'CUADRO PARA FLUJO EFE'!F28+'CUADRO PARA FLUJO EFE'!F34+'CUADRO PARA FLUJO EFE'!F38+'CUADRO PARA FLUJO EFE'!F40+'CUADRO PARA FLUJO EFE'!F42+'CUADRO PARA FLUJO EFE'!F49+'CUADRO PARA FLUJO EFE'!F54+'CUADRO PARA FLUJO EFE'!F76+'CUADRO PARA FLUJO EFE'!F82+'CUADRO PARA FLUJO EFE'!F87+'CUADRO PARA FLUJO EFE'!F94+'CUADRO PARA FLUJO EFE'!F98+'CUADRO PARA FLUJO EFE'!N88+'CUADRO PARA FLUJO EFE'!N91+'CUADRO PARA FLUJO EFE'!N94+'CUADRO PARA FLUJO EFE'!N98+'CUADRO PARA FLUJO EFE'!N101+'CUADRO PARA FLUJO EFE'!N104+'CUADRO PARA FLUJO EFE'!N109+'CUADRO PARA FLUJO EFE'!N113+'CUADRO PARA FLUJO EFE'!N117)</f>
        <v>0</v>
      </c>
      <c r="I48" s="43"/>
      <c r="J48" s="150"/>
    </row>
    <row r="49" spans="1:10" s="40" customFormat="1" ht="15" customHeight="1">
      <c r="A49" s="57"/>
      <c r="B49" s="50" t="s">
        <v>701</v>
      </c>
      <c r="C49" s="44"/>
      <c r="D49" s="44"/>
      <c r="E49" s="44"/>
      <c r="F49" s="44"/>
      <c r="G49" s="44"/>
      <c r="H49" s="41">
        <f>SUM(H50:H52)</f>
        <v>0</v>
      </c>
      <c r="I49" s="43"/>
      <c r="J49" s="152">
        <f>SUM(J50:J52)</f>
        <v>0</v>
      </c>
    </row>
    <row r="50" spans="1:10" s="40" customFormat="1" ht="15" customHeight="1">
      <c r="A50" s="57"/>
      <c r="B50" s="50"/>
      <c r="C50" s="44" t="s">
        <v>547</v>
      </c>
      <c r="D50" s="44"/>
      <c r="E50" s="44"/>
      <c r="F50" s="44"/>
      <c r="G50" s="44"/>
      <c r="H50" s="44">
        <f>SUM('CUADRO PARA FLUJO EFE'!G60)</f>
        <v>0</v>
      </c>
      <c r="I50" s="44"/>
      <c r="J50" s="81"/>
    </row>
    <row r="51" spans="1:10" s="40" customFormat="1" ht="15" customHeight="1">
      <c r="A51" s="57"/>
      <c r="B51" s="43"/>
      <c r="C51" s="44" t="s">
        <v>559</v>
      </c>
      <c r="D51" s="44"/>
      <c r="E51" s="44"/>
      <c r="F51" s="44"/>
      <c r="G51" s="44"/>
      <c r="H51" s="570">
        <f>SUM('CUADRO PARA FLUJO EFE'!G67)</f>
        <v>0</v>
      </c>
      <c r="I51" s="43"/>
      <c r="J51" s="150"/>
    </row>
    <row r="52" spans="1:10" s="40" customFormat="1" ht="15" customHeight="1">
      <c r="A52" s="57"/>
      <c r="B52" s="43"/>
      <c r="C52" s="44" t="s">
        <v>710</v>
      </c>
      <c r="D52" s="44"/>
      <c r="E52" s="44"/>
      <c r="F52" s="44"/>
      <c r="G52" s="44"/>
      <c r="H52" s="570">
        <f>SUM('CUADRO PARA FLUJO EFE'!G20+'CUADRO PARA FLUJO EFE'!G28+'CUADRO PARA FLUJO EFE'!G34+'CUADRO PARA FLUJO EFE'!G38+'CUADRO PARA FLUJO EFE'!G40+'CUADRO PARA FLUJO EFE'!G42+'CUADRO PARA FLUJO EFE'!G49+'CUADRO PARA FLUJO EFE'!G54+'CUADRO PARA FLUJO EFE'!G76+'CUADRO PARA FLUJO EFE'!G82+'CUADRO PARA FLUJO EFE'!G87+'CUADRO PARA FLUJO EFE'!G94+'CUADRO PARA FLUJO EFE'!G98+'CUADRO PARA FLUJO EFE'!O88+'CUADRO PARA FLUJO EFE'!O91+'CUADRO PARA FLUJO EFE'!O94+'CUADRO PARA FLUJO EFE'!O98+'CUADRO PARA FLUJO EFE'!O101+'CUADRO PARA FLUJO EFE'!O104+'CUADRO PARA FLUJO EFE'!O109+'CUADRO PARA FLUJO EFE'!O113+'CUADRO PARA FLUJO EFE'!O117)</f>
        <v>0</v>
      </c>
      <c r="I52" s="43"/>
      <c r="J52" s="150"/>
    </row>
    <row r="53" spans="1:10" s="40" customFormat="1" ht="18" customHeight="1" thickBot="1">
      <c r="A53" s="61" t="s">
        <v>711</v>
      </c>
      <c r="B53" s="43"/>
      <c r="C53" s="44"/>
      <c r="D53" s="44"/>
      <c r="E53" s="44"/>
      <c r="F53" s="44"/>
      <c r="G53" s="44"/>
      <c r="H53" s="693">
        <f>SUM(H45-H49)</f>
        <v>0</v>
      </c>
      <c r="I53" s="43"/>
      <c r="J53" s="685">
        <f>SUM(J45-J49)</f>
        <v>0</v>
      </c>
    </row>
    <row r="54" spans="1:10" s="40" customFormat="1" ht="9.9499999999999993" customHeight="1" thickTop="1">
      <c r="A54" s="57"/>
      <c r="B54" s="50"/>
      <c r="C54" s="44"/>
      <c r="D54" s="44"/>
      <c r="E54" s="44"/>
      <c r="F54" s="44"/>
      <c r="G54" s="44"/>
      <c r="H54" s="570"/>
      <c r="I54" s="43"/>
      <c r="J54" s="150"/>
    </row>
    <row r="55" spans="1:10" s="40" customFormat="1" ht="15" customHeight="1">
      <c r="A55" s="61" t="s">
        <v>712</v>
      </c>
      <c r="B55" s="43"/>
      <c r="C55" s="44"/>
      <c r="D55" s="44"/>
      <c r="E55" s="44"/>
      <c r="F55" s="44"/>
      <c r="G55" s="44"/>
      <c r="H55" s="570"/>
      <c r="I55" s="43"/>
      <c r="J55" s="150"/>
    </row>
    <row r="56" spans="1:10" s="40" customFormat="1" ht="15" customHeight="1">
      <c r="A56" s="57"/>
      <c r="B56" s="50" t="s">
        <v>700</v>
      </c>
      <c r="C56" s="44"/>
      <c r="D56" s="44"/>
      <c r="E56" s="44"/>
      <c r="F56" s="44"/>
      <c r="G56" s="44"/>
      <c r="H56" s="41">
        <f>SUM(H57+H60)</f>
        <v>-332380.79000000004</v>
      </c>
      <c r="I56" s="43"/>
      <c r="J56" s="152">
        <f>SUM(J57+J60)</f>
        <v>0</v>
      </c>
    </row>
    <row r="57" spans="1:10" s="40" customFormat="1" ht="15" customHeight="1">
      <c r="A57" s="57"/>
      <c r="B57" s="90" t="s">
        <v>470</v>
      </c>
      <c r="C57" s="44"/>
      <c r="D57" s="44"/>
      <c r="E57" s="44"/>
      <c r="F57" s="44"/>
      <c r="G57" s="44"/>
      <c r="H57" s="570">
        <f>SUM(H58:H59)</f>
        <v>0</v>
      </c>
      <c r="I57" s="43"/>
      <c r="J57" s="150">
        <f>SUM(J58:J59)</f>
        <v>0</v>
      </c>
    </row>
    <row r="58" spans="1:10" s="40" customFormat="1" ht="15" customHeight="1">
      <c r="A58" s="57"/>
      <c r="B58" s="43"/>
      <c r="C58" s="44" t="s">
        <v>713</v>
      </c>
      <c r="D58" s="44"/>
      <c r="E58" s="44"/>
      <c r="F58" s="44"/>
      <c r="G58" s="44"/>
      <c r="H58" s="570">
        <f>SUM('CUADRO PARA FLUJO EFE'!N25+'CUADRO PARA FLUJO EFE'!N61)-'CUADRO PARA FLUJO EFE'!O25-'CUADRO PARA FLUJO EFE'!O61</f>
        <v>0</v>
      </c>
      <c r="I58" s="43"/>
      <c r="J58" s="150"/>
    </row>
    <row r="59" spans="1:10" s="40" customFormat="1" ht="15" customHeight="1">
      <c r="A59" s="57"/>
      <c r="B59" s="50"/>
      <c r="C59" s="44" t="s">
        <v>714</v>
      </c>
      <c r="D59" s="44"/>
      <c r="E59" s="44"/>
      <c r="F59" s="44"/>
      <c r="G59" s="145"/>
      <c r="H59" s="44"/>
      <c r="I59" s="43"/>
      <c r="J59" s="81"/>
    </row>
    <row r="60" spans="1:10" s="40" customFormat="1" ht="15" customHeight="1">
      <c r="A60" s="57"/>
      <c r="B60" s="90" t="s">
        <v>715</v>
      </c>
      <c r="C60" s="44"/>
      <c r="D60" s="44"/>
      <c r="E60" s="44"/>
      <c r="F60" s="44"/>
      <c r="G60" s="44"/>
      <c r="H60" s="570">
        <f>SUM('CUADRO PARA FLUJO EFE'!N12+'CUADRO PARA FLUJO EFE'!N21+'CUADRO PARA FLUJO EFE'!N26+'CUADRO PARA FLUJO EFE'!N28+'CUADRO PARA FLUJO EFE'!N32+'CUADRO PARA FLUJO EFE'!N40+'CUADRO PARA FLUJO EFE'!N44+'CUADRO PARA FLUJO EFE'!N54+'CUADRO PARA FLUJO EFE'!N57+'CUADRO PARA FLUJO EFE'!N62+'CUADRO PARA FLUJO EFE'!N64+'CUADRO PARA FLUJO EFE'!N68+'CUADRO PARA FLUJO EFE'!N75)</f>
        <v>-332380.79000000004</v>
      </c>
      <c r="I60" s="43"/>
      <c r="J60" s="150"/>
    </row>
    <row r="61" spans="1:10" s="40" customFormat="1" ht="15" customHeight="1">
      <c r="A61" s="57"/>
      <c r="B61" s="50" t="s">
        <v>701</v>
      </c>
      <c r="C61" s="44"/>
      <c r="D61" s="44"/>
      <c r="E61" s="44"/>
      <c r="F61" s="44"/>
      <c r="G61" s="44"/>
      <c r="H61" s="41">
        <f>SUM(H62+H65)</f>
        <v>0</v>
      </c>
      <c r="I61" s="43"/>
      <c r="J61" s="152">
        <f>SUM(J62+J65)</f>
        <v>0</v>
      </c>
    </row>
    <row r="62" spans="1:10" s="40" customFormat="1" ht="15" customHeight="1">
      <c r="A62" s="57"/>
      <c r="B62" s="43"/>
      <c r="C62" s="44" t="s">
        <v>716</v>
      </c>
      <c r="D62" s="44"/>
      <c r="E62" s="44"/>
      <c r="F62" s="44"/>
      <c r="G62" s="44"/>
      <c r="H62" s="44">
        <f>SUM(H63:H64)</f>
        <v>0</v>
      </c>
      <c r="I62" s="44"/>
      <c r="J62" s="81">
        <f>SUM(J63:J64)</f>
        <v>0</v>
      </c>
    </row>
    <row r="63" spans="1:10" s="40" customFormat="1" ht="15" customHeight="1">
      <c r="A63" s="57"/>
      <c r="B63" s="43"/>
      <c r="C63" s="44" t="s">
        <v>713</v>
      </c>
      <c r="D63" s="44"/>
      <c r="E63" s="44"/>
      <c r="F63" s="44"/>
      <c r="G63" s="44"/>
      <c r="H63" s="44">
        <f>SUM('3.EA'!H57:H61)</f>
        <v>0</v>
      </c>
      <c r="I63" s="44"/>
      <c r="J63" s="81"/>
    </row>
    <row r="64" spans="1:10" s="40" customFormat="1" ht="15" customHeight="1">
      <c r="A64" s="57"/>
      <c r="B64" s="43"/>
      <c r="C64" s="44" t="s">
        <v>714</v>
      </c>
      <c r="D64" s="44"/>
      <c r="E64" s="44"/>
      <c r="F64" s="44"/>
      <c r="G64" s="44"/>
      <c r="H64" s="570"/>
      <c r="I64" s="43"/>
      <c r="J64" s="150">
        <v>0</v>
      </c>
    </row>
    <row r="65" spans="1:10" s="40" customFormat="1" ht="15" customHeight="1">
      <c r="A65" s="57"/>
      <c r="B65" s="90" t="s">
        <v>717</v>
      </c>
      <c r="C65" s="44"/>
      <c r="D65" s="44"/>
      <c r="E65" s="44"/>
      <c r="F65" s="44"/>
      <c r="G65" s="44"/>
      <c r="H65" s="570">
        <f>SUM('CUADRO PARA FLUJO EFE'!O12+'CUADRO PARA FLUJO EFE'!O21+'CUADRO PARA FLUJO EFE'!O26+'CUADRO PARA FLUJO EFE'!O28+'CUADRO PARA FLUJO EFE'!O32+'CUADRO PARA FLUJO EFE'!O40+'CUADRO PARA FLUJO EFE'!O44+'CUADRO PARA FLUJO EFE'!O54+'CUADRO PARA FLUJO EFE'!O57+'CUADRO PARA FLUJO EFE'!O62+'CUADRO PARA FLUJO EFE'!O64+'CUADRO PARA FLUJO EFE'!O68+'CUADRO PARA FLUJO EFE'!O75)</f>
        <v>0</v>
      </c>
      <c r="I65" s="43"/>
      <c r="J65" s="150"/>
    </row>
    <row r="66" spans="1:10" s="40" customFormat="1" ht="18" customHeight="1" thickBot="1">
      <c r="A66" s="61" t="s">
        <v>718</v>
      </c>
      <c r="B66" s="50"/>
      <c r="C66" s="44"/>
      <c r="D66" s="44"/>
      <c r="E66" s="44"/>
      <c r="F66" s="44"/>
      <c r="G66" s="44"/>
      <c r="H66" s="693">
        <f>SUM(H56-H61)</f>
        <v>-332380.79000000004</v>
      </c>
      <c r="I66" s="43"/>
      <c r="J66" s="685">
        <f>SUM(J56-J61)</f>
        <v>0</v>
      </c>
    </row>
    <row r="67" spans="1:10" s="40" customFormat="1" ht="9.9499999999999993" customHeight="1" thickTop="1">
      <c r="A67" s="57"/>
      <c r="B67" s="43"/>
      <c r="C67" s="44"/>
      <c r="D67" s="44"/>
      <c r="E67" s="44"/>
      <c r="F67" s="44"/>
      <c r="G67" s="44"/>
      <c r="H67" s="43"/>
      <c r="I67" s="43"/>
      <c r="J67" s="150"/>
    </row>
    <row r="68" spans="1:10" s="40" customFormat="1" ht="15" customHeight="1">
      <c r="A68" s="61" t="s">
        <v>719</v>
      </c>
      <c r="B68" s="43"/>
      <c r="C68" s="44"/>
      <c r="D68" s="44"/>
      <c r="E68" s="44"/>
      <c r="F68" s="44"/>
      <c r="G68" s="44"/>
      <c r="H68" s="41">
        <f>SUM(H42+H53+H66)</f>
        <v>2278811.1099999994</v>
      </c>
      <c r="I68" s="686"/>
      <c r="J68" s="684">
        <f>SUM(J42+J53+J66)</f>
        <v>7343325.7999999998</v>
      </c>
    </row>
    <row r="69" spans="1:10" s="40" customFormat="1" ht="15" customHeight="1">
      <c r="A69" s="100" t="s">
        <v>720</v>
      </c>
      <c r="B69" s="50"/>
      <c r="C69" s="44"/>
      <c r="D69" s="44"/>
      <c r="E69" s="44"/>
      <c r="F69" s="44"/>
      <c r="G69" s="44"/>
      <c r="H69" s="41">
        <f>SUM('1.ESF (Rubros)'!D12)</f>
        <v>828319.92999999993</v>
      </c>
      <c r="I69" s="43"/>
      <c r="J69" s="152"/>
    </row>
    <row r="70" spans="1:10" ht="15" customHeight="1">
      <c r="A70" s="100" t="s">
        <v>721</v>
      </c>
      <c r="B70" s="4"/>
      <c r="C70" s="4"/>
      <c r="D70" s="4"/>
      <c r="E70" s="4"/>
      <c r="F70" s="4"/>
      <c r="G70" s="4"/>
      <c r="H70" s="32">
        <f>SUM('1.ESF (Rubros)'!B12)</f>
        <v>3107131.04</v>
      </c>
      <c r="I70" s="29"/>
      <c r="J70" s="89"/>
    </row>
    <row r="71" spans="1:10" ht="4.5" customHeight="1">
      <c r="A71" s="85"/>
      <c r="B71" s="86"/>
      <c r="C71" s="86"/>
      <c r="D71" s="86"/>
      <c r="E71" s="86"/>
      <c r="F71" s="86"/>
      <c r="G71" s="86"/>
      <c r="H71" s="87"/>
      <c r="I71" s="87"/>
      <c r="J71" s="88"/>
    </row>
    <row r="72" spans="1:10" ht="5.0999999999999996" customHeight="1">
      <c r="A72" s="4"/>
      <c r="B72" s="4"/>
      <c r="C72" s="4"/>
      <c r="D72" s="4"/>
      <c r="E72" s="4"/>
      <c r="F72" s="4"/>
      <c r="G72" s="4"/>
      <c r="H72" s="29"/>
      <c r="I72" s="29"/>
      <c r="J72" s="29"/>
    </row>
    <row r="73" spans="1:10">
      <c r="A73" s="4"/>
      <c r="B73" s="4"/>
      <c r="C73" s="4"/>
      <c r="D73" s="4"/>
      <c r="E73" s="4"/>
      <c r="F73" s="4"/>
      <c r="G73" s="4"/>
      <c r="H73" s="29"/>
      <c r="I73" s="29"/>
      <c r="J73" s="29"/>
    </row>
    <row r="74" spans="1:10">
      <c r="A74" s="4"/>
      <c r="B74" s="4"/>
      <c r="C74" s="4"/>
      <c r="D74" s="4"/>
      <c r="E74" s="4"/>
      <c r="F74" s="4"/>
      <c r="G74" s="4"/>
      <c r="H74" s="29"/>
      <c r="I74" s="29"/>
      <c r="J74" s="29"/>
    </row>
    <row r="75" spans="1:10">
      <c r="A75" s="4"/>
      <c r="B75" s="4"/>
      <c r="C75" s="4"/>
      <c r="D75" s="4"/>
      <c r="E75" s="4"/>
      <c r="F75" s="4"/>
      <c r="G75" s="4"/>
      <c r="H75" s="29"/>
      <c r="I75" s="29"/>
      <c r="J75" s="29"/>
    </row>
    <row r="76" spans="1:10">
      <c r="A76" s="4"/>
      <c r="B76" s="4"/>
      <c r="C76" s="4"/>
      <c r="D76" s="4"/>
      <c r="E76" s="4"/>
      <c r="F76" s="4"/>
      <c r="G76" s="4"/>
      <c r="H76" s="29"/>
      <c r="I76" s="29" t="s">
        <v>639</v>
      </c>
      <c r="J76" s="29"/>
    </row>
    <row r="77" spans="1:10">
      <c r="A77" s="15"/>
      <c r="B77" s="1018" t="s">
        <v>12</v>
      </c>
      <c r="C77" s="1018"/>
      <c r="D77" s="1018"/>
      <c r="E77" s="1018"/>
      <c r="F77" s="4"/>
      <c r="G77" s="1018" t="s">
        <v>12</v>
      </c>
      <c r="H77" s="1018"/>
      <c r="I77" s="1018"/>
      <c r="J77" s="1018"/>
    </row>
    <row r="78" spans="1:10">
      <c r="A78" s="15"/>
      <c r="B78" s="890" t="s">
        <v>638</v>
      </c>
      <c r="C78" s="890"/>
      <c r="D78" s="890"/>
      <c r="E78" s="890"/>
      <c r="F78" s="4"/>
      <c r="G78" s="1015" t="s">
        <v>638</v>
      </c>
      <c r="H78" s="1015"/>
      <c r="I78" s="1015"/>
      <c r="J78" s="1015"/>
    </row>
    <row r="79" spans="1:10">
      <c r="A79" s="4"/>
      <c r="B79" s="4"/>
      <c r="C79" s="4"/>
      <c r="D79" s="4"/>
      <c r="E79" s="4"/>
      <c r="F79" s="4"/>
      <c r="G79" s="4"/>
      <c r="H79" s="29"/>
      <c r="I79" s="29"/>
      <c r="J79" s="29"/>
    </row>
    <row r="80" spans="1:10">
      <c r="A80" s="4"/>
      <c r="B80" s="4"/>
      <c r="C80" s="4"/>
      <c r="D80" s="4"/>
      <c r="E80" s="4"/>
      <c r="F80" s="4"/>
      <c r="G80" s="4"/>
      <c r="H80" s="29"/>
      <c r="I80" s="29"/>
      <c r="J80" s="29"/>
    </row>
    <row r="81" spans="1:10" ht="13.5">
      <c r="A81" s="1030" t="s">
        <v>636</v>
      </c>
      <c r="B81" s="1030"/>
      <c r="C81" s="1030"/>
      <c r="D81" s="1030"/>
      <c r="E81" s="1030"/>
      <c r="F81" s="1030"/>
      <c r="G81" s="1030"/>
      <c r="H81" s="1030"/>
      <c r="I81" s="1030"/>
      <c r="J81" s="1030"/>
    </row>
    <row r="82" spans="1:10">
      <c r="A82" s="4"/>
      <c r="B82" s="4"/>
      <c r="C82" s="4"/>
      <c r="D82" s="4"/>
      <c r="E82" s="4"/>
      <c r="F82" s="4"/>
      <c r="G82" s="4"/>
      <c r="H82" s="29"/>
      <c r="I82" s="29"/>
      <c r="J82" s="29"/>
    </row>
    <row r="83" spans="1:10">
      <c r="H83" s="17"/>
      <c r="I83" s="17"/>
      <c r="J83" s="17"/>
    </row>
    <row r="86" spans="1:10">
      <c r="G86" s="3" t="s">
        <v>699</v>
      </c>
      <c r="H86" s="133">
        <f>SUM(H70-H69)</f>
        <v>2278811.1100000003</v>
      </c>
      <c r="J86" s="133">
        <f>SUM(J70-J69)</f>
        <v>0</v>
      </c>
    </row>
    <row r="89" spans="1:10">
      <c r="H89" s="133">
        <f>SUM(H68-H86)</f>
        <v>-9.3132257461547852E-10</v>
      </c>
      <c r="J89" s="133">
        <f>SUM(J68-J86)</f>
        <v>7343325.7999999998</v>
      </c>
    </row>
  </sheetData>
  <mergeCells count="12">
    <mergeCell ref="L13:N17"/>
    <mergeCell ref="A81:J81"/>
    <mergeCell ref="B77:E77"/>
    <mergeCell ref="G77:J77"/>
    <mergeCell ref="B78:E78"/>
    <mergeCell ref="G78:J78"/>
    <mergeCell ref="A9:G9"/>
    <mergeCell ref="A1:J1"/>
    <mergeCell ref="A2:J2"/>
    <mergeCell ref="A4:J4"/>
    <mergeCell ref="A5:J5"/>
    <mergeCell ref="A6:J6"/>
  </mergeCells>
  <printOptions horizontalCentered="1"/>
  <pageMargins left="0.15748031496062992" right="0.15748031496062992" top="0.39370078740157483" bottom="0.15748031496062992" header="0" footer="0.15748031496062992"/>
  <pageSetup scale="65" orientation="portrait" r:id="rId1"/>
  <headerFooter alignWithMargins="0"/>
  <ignoredErrors>
    <ignoredError sqref="J62" formulaRange="1"/>
  </ignoredError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1" tint="0.249977111117893"/>
  </sheetPr>
  <dimension ref="A1:Q136"/>
  <sheetViews>
    <sheetView zoomScale="85" zoomScaleNormal="85" workbookViewId="0">
      <pane ySplit="8" topLeftCell="A9" activePane="bottomLeft" state="frozen"/>
      <selection sqref="A1:K1"/>
      <selection pane="bottomLeft" sqref="A1:K1"/>
    </sheetView>
  </sheetViews>
  <sheetFormatPr baseColWidth="10" defaultRowHeight="12.75"/>
  <cols>
    <col min="1" max="1" width="75.5703125" style="2" customWidth="1"/>
    <col min="2" max="2" width="21.28515625" style="2" hidden="1" customWidth="1"/>
    <col min="3" max="3" width="1.7109375" style="2" hidden="1" customWidth="1"/>
    <col min="4" max="5" width="21.28515625" style="2" hidden="1" customWidth="1"/>
    <col min="6" max="7" width="21.28515625" style="2" customWidth="1"/>
    <col min="8" max="8" width="1.7109375" style="2" customWidth="1"/>
    <col min="9" max="9" width="74.42578125" style="2" customWidth="1"/>
    <col min="10" max="10" width="21.28515625" style="2" hidden="1" customWidth="1"/>
    <col min="11" max="11" width="1.7109375" style="2" hidden="1" customWidth="1"/>
    <col min="12" max="13" width="21.28515625" style="2" hidden="1" customWidth="1"/>
    <col min="14" max="15" width="21.28515625" style="2" customWidth="1"/>
    <col min="16" max="16384" width="11.42578125" style="2"/>
  </cols>
  <sheetData>
    <row r="1" spans="1:17" ht="15">
      <c r="A1" s="1017" t="s">
        <v>0</v>
      </c>
      <c r="B1" s="1017"/>
      <c r="C1" s="1017"/>
      <c r="D1" s="1017"/>
      <c r="E1" s="1017"/>
      <c r="F1" s="1017"/>
      <c r="G1" s="1017"/>
      <c r="H1" s="1017"/>
      <c r="I1" s="1017"/>
      <c r="J1" s="1017"/>
      <c r="K1" s="1017"/>
      <c r="L1" s="1017"/>
      <c r="M1" s="71"/>
      <c r="N1" s="71"/>
      <c r="O1" s="71"/>
      <c r="P1" s="3"/>
      <c r="Q1" s="3"/>
    </row>
    <row r="2" spans="1:17" ht="15">
      <c r="A2" s="1017" t="str">
        <f>'BALANZA ACUMULADA'!A8:L8</f>
        <v>SECRETARIA EJECUTIVA DEL SISTEMA ANTICORRUPCION DEL ESTADO DE CHIAPAS</v>
      </c>
      <c r="B2" s="1017"/>
      <c r="C2" s="1017"/>
      <c r="D2" s="1017"/>
      <c r="E2" s="1017"/>
      <c r="F2" s="1017"/>
      <c r="G2" s="1017"/>
      <c r="H2" s="1017"/>
      <c r="I2" s="1017"/>
      <c r="J2" s="1017"/>
      <c r="K2" s="1017"/>
      <c r="L2" s="1017"/>
      <c r="M2" s="71"/>
      <c r="N2" s="71"/>
      <c r="O2" s="71"/>
      <c r="P2" s="3"/>
      <c r="Q2" s="3"/>
    </row>
    <row r="3" spans="1:17" ht="15">
      <c r="A3" s="1017" t="s">
        <v>1592</v>
      </c>
      <c r="B3" s="1017"/>
      <c r="C3" s="1017"/>
      <c r="D3" s="1017"/>
      <c r="E3" s="1017"/>
      <c r="F3" s="1017"/>
      <c r="G3" s="1017"/>
      <c r="H3" s="1017"/>
      <c r="I3" s="1017"/>
      <c r="J3" s="1017"/>
      <c r="K3" s="1017"/>
      <c r="L3" s="1017"/>
      <c r="M3" s="71"/>
      <c r="N3" s="71"/>
      <c r="O3" s="71"/>
      <c r="P3" s="3"/>
      <c r="Q3" s="3"/>
    </row>
    <row r="4" spans="1:17" ht="15">
      <c r="A4" s="1017" t="s">
        <v>723</v>
      </c>
      <c r="B4" s="1017"/>
      <c r="C4" s="1017"/>
      <c r="D4" s="1017"/>
      <c r="E4" s="1017"/>
      <c r="F4" s="1017"/>
      <c r="G4" s="1017"/>
      <c r="H4" s="1017"/>
      <c r="I4" s="1017"/>
      <c r="J4" s="1017"/>
      <c r="K4" s="1017"/>
      <c r="L4" s="1017"/>
      <c r="M4" s="71"/>
      <c r="N4" s="71"/>
      <c r="O4" s="71"/>
      <c r="P4" s="3"/>
      <c r="Q4" s="3"/>
    </row>
    <row r="5" spans="1:17" ht="15">
      <c r="A5" s="1017" t="str">
        <f>'1.ESF (Rubros)'!A6:I6</f>
        <v>AL 31 DE DICIEMBRE DE 2020</v>
      </c>
      <c r="B5" s="1017"/>
      <c r="C5" s="1017"/>
      <c r="D5" s="1017"/>
      <c r="E5" s="1017"/>
      <c r="F5" s="1017"/>
      <c r="G5" s="1017"/>
      <c r="H5" s="1017"/>
      <c r="I5" s="1017"/>
      <c r="J5" s="1017"/>
      <c r="K5" s="1017"/>
      <c r="L5" s="1017"/>
      <c r="M5" s="71"/>
      <c r="N5" s="71"/>
      <c r="O5" s="71"/>
      <c r="P5" s="3"/>
      <c r="Q5" s="3"/>
    </row>
    <row r="6" spans="1:17" ht="19.5">
      <c r="A6" s="618" t="s">
        <v>1554</v>
      </c>
      <c r="B6" s="618"/>
      <c r="C6" s="618"/>
      <c r="D6" s="618"/>
      <c r="E6" s="619"/>
      <c r="F6" s="619"/>
      <c r="G6" s="617"/>
      <c r="H6" s="617"/>
      <c r="I6" s="617"/>
      <c r="J6" s="71"/>
      <c r="K6" s="71"/>
      <c r="L6" s="19"/>
      <c r="M6" s="19"/>
      <c r="N6" s="19"/>
      <c r="O6" s="19"/>
      <c r="P6" s="3"/>
      <c r="Q6" s="3"/>
    </row>
    <row r="7" spans="1:17" ht="13.5" thickBot="1">
      <c r="A7" s="4"/>
      <c r="B7" s="4"/>
      <c r="C7" s="4"/>
      <c r="D7" s="4"/>
      <c r="E7" s="4"/>
      <c r="F7" s="4"/>
      <c r="G7" s="4"/>
      <c r="H7" s="4"/>
      <c r="I7" s="4"/>
      <c r="J7" s="20"/>
      <c r="K7" s="4"/>
      <c r="L7" s="21"/>
      <c r="M7" s="21"/>
      <c r="N7" s="21"/>
      <c r="O7" s="21"/>
    </row>
    <row r="8" spans="1:17" ht="15" customHeight="1" thickBot="1">
      <c r="A8" s="361" t="s">
        <v>484</v>
      </c>
      <c r="B8" s="358">
        <v>2020</v>
      </c>
      <c r="C8" s="360"/>
      <c r="D8" s="361">
        <v>2019</v>
      </c>
      <c r="E8" s="361" t="s">
        <v>722</v>
      </c>
      <c r="F8" s="161" t="s">
        <v>700</v>
      </c>
      <c r="G8" s="162" t="s">
        <v>701</v>
      </c>
      <c r="H8" s="163"/>
      <c r="I8" s="361" t="s">
        <v>484</v>
      </c>
      <c r="J8" s="358">
        <v>2020</v>
      </c>
      <c r="K8" s="360"/>
      <c r="L8" s="361">
        <v>2019</v>
      </c>
      <c r="M8" s="361" t="s">
        <v>722</v>
      </c>
      <c r="N8" s="161" t="s">
        <v>700</v>
      </c>
      <c r="O8" s="161" t="s">
        <v>701</v>
      </c>
    </row>
    <row r="9" spans="1:17" ht="5.25" customHeight="1">
      <c r="A9" s="15"/>
      <c r="B9" s="4"/>
      <c r="C9" s="4"/>
      <c r="D9" s="4"/>
      <c r="E9" s="4"/>
      <c r="F9" s="4"/>
      <c r="G9" s="4"/>
      <c r="H9" s="4"/>
      <c r="I9" s="124"/>
      <c r="J9" s="4"/>
      <c r="K9" s="4"/>
      <c r="L9" s="4"/>
      <c r="M9" s="4"/>
      <c r="N9" s="4"/>
      <c r="O9" s="4"/>
    </row>
    <row r="10" spans="1:17" ht="15" customHeight="1">
      <c r="A10" s="22" t="s">
        <v>486</v>
      </c>
      <c r="B10" s="4"/>
      <c r="C10" s="4"/>
      <c r="D10" s="4"/>
      <c r="E10" s="4"/>
      <c r="F10" s="551"/>
      <c r="G10" s="551"/>
      <c r="H10" s="4"/>
      <c r="I10" s="125" t="s">
        <v>597</v>
      </c>
      <c r="J10" s="4"/>
      <c r="K10" s="4"/>
      <c r="L10" s="4"/>
      <c r="M10" s="4"/>
      <c r="N10" s="4"/>
      <c r="O10" s="4"/>
    </row>
    <row r="11" spans="1:17" ht="15" customHeight="1">
      <c r="A11" s="22" t="s">
        <v>598</v>
      </c>
      <c r="B11" s="4"/>
      <c r="C11" s="4"/>
      <c r="D11" s="4"/>
      <c r="E11" s="4"/>
      <c r="F11" s="551"/>
      <c r="G11" s="551"/>
      <c r="H11" s="4"/>
      <c r="I11" s="125" t="s">
        <v>599</v>
      </c>
      <c r="J11" s="4"/>
      <c r="K11" s="4"/>
      <c r="L11" s="4"/>
      <c r="M11" s="4"/>
      <c r="N11" s="4"/>
      <c r="O11" s="4"/>
    </row>
    <row r="12" spans="1:17" ht="15" customHeight="1">
      <c r="A12" s="132" t="s">
        <v>600</v>
      </c>
      <c r="B12" s="26">
        <f>SUM(B13:B19)</f>
        <v>3107131.04</v>
      </c>
      <c r="C12" s="26"/>
      <c r="D12" s="26">
        <f>SUM(D13:D19)</f>
        <v>828319.92999999993</v>
      </c>
      <c r="E12" s="26"/>
      <c r="F12" s="552"/>
      <c r="G12" s="552"/>
      <c r="H12" s="24"/>
      <c r="I12" s="126" t="s">
        <v>492</v>
      </c>
      <c r="J12" s="109">
        <f>SUM(J13:J19)</f>
        <v>360402.69</v>
      </c>
      <c r="K12" s="109"/>
      <c r="L12" s="109">
        <f>SUM(L13:L19)</f>
        <v>692783.4800000001</v>
      </c>
      <c r="M12" s="109">
        <f t="shared" ref="M12:N12" si="0">SUM(M13:M19)</f>
        <v>-332380.79000000004</v>
      </c>
      <c r="N12" s="109">
        <f t="shared" si="0"/>
        <v>-332380.79000000004</v>
      </c>
      <c r="O12" s="111"/>
    </row>
    <row r="13" spans="1:17" ht="15" customHeight="1">
      <c r="A13" s="27" t="s">
        <v>601</v>
      </c>
      <c r="B13" s="28">
        <f>SUM('BALANZA ACUMULADA'!K18)</f>
        <v>0</v>
      </c>
      <c r="C13" s="29"/>
      <c r="D13" s="28">
        <f>SUM('BALANZA ACUMULADA'!G18)</f>
        <v>0</v>
      </c>
      <c r="E13" s="28">
        <f>SUM(B13-D13)</f>
        <v>0</v>
      </c>
      <c r="F13" s="551"/>
      <c r="G13" s="553"/>
      <c r="H13" s="30"/>
      <c r="I13" s="127" t="s">
        <v>493</v>
      </c>
      <c r="J13" s="31">
        <f>SUM('BALANZA ACUMULADA'!L91)</f>
        <v>177152.83000000007</v>
      </c>
      <c r="K13" s="31"/>
      <c r="L13" s="31">
        <f>SUM('BALANZA ACUMULADA'!H91)</f>
        <v>126087.36</v>
      </c>
      <c r="M13" s="31">
        <f>SUM(J13-L13)</f>
        <v>51065.470000000074</v>
      </c>
      <c r="N13" s="553">
        <f>SUM(M13)</f>
        <v>51065.470000000074</v>
      </c>
      <c r="O13" s="553"/>
    </row>
    <row r="14" spans="1:17" ht="15" customHeight="1">
      <c r="A14" s="27" t="s">
        <v>487</v>
      </c>
      <c r="B14" s="28">
        <f>SUM('BALANZA ACUMULADA'!K19)</f>
        <v>2803739.17</v>
      </c>
      <c r="C14" s="29"/>
      <c r="D14" s="28">
        <f>SUM('BALANZA ACUMULADA'!G19)</f>
        <v>369894.95</v>
      </c>
      <c r="E14" s="28">
        <f t="shared" ref="E14:E43" si="1">SUM(B14-D14)</f>
        <v>2433844.2199999997</v>
      </c>
      <c r="F14" s="553"/>
      <c r="G14" s="553"/>
      <c r="H14" s="30"/>
      <c r="I14" s="127" t="s">
        <v>494</v>
      </c>
      <c r="J14" s="31">
        <f>SUM('BALANZA ACUMULADA'!L92)</f>
        <v>14738.379999999888</v>
      </c>
      <c r="K14" s="31"/>
      <c r="L14" s="31">
        <f>SUM('BALANZA ACUMULADA'!H92)</f>
        <v>182916.23</v>
      </c>
      <c r="M14" s="31">
        <f t="shared" ref="M14:M19" si="2">SUM(J14-L14)</f>
        <v>-168177.85000000012</v>
      </c>
      <c r="N14" s="553">
        <f t="shared" ref="N14:N19" si="3">SUM(M14)</f>
        <v>-168177.85000000012</v>
      </c>
      <c r="O14" s="553"/>
    </row>
    <row r="15" spans="1:17" ht="15" customHeight="1">
      <c r="A15" s="27" t="s">
        <v>488</v>
      </c>
      <c r="B15" s="28">
        <f>SUM('BALANZA ACUMULADA'!K20)</f>
        <v>303391.87000000011</v>
      </c>
      <c r="C15" s="29"/>
      <c r="D15" s="28">
        <f>SUM('BALANZA ACUMULADA'!G20)</f>
        <v>458424.98</v>
      </c>
      <c r="E15" s="28">
        <f t="shared" si="1"/>
        <v>-155033.10999999987</v>
      </c>
      <c r="F15" s="553"/>
      <c r="G15" s="553"/>
      <c r="H15" s="30"/>
      <c r="I15" s="127" t="s">
        <v>495</v>
      </c>
      <c r="J15" s="31">
        <f>SUM('BALANZA ACUMULADA'!L93)</f>
        <v>0</v>
      </c>
      <c r="K15" s="31"/>
      <c r="L15" s="31">
        <f>SUM('BALANZA ACUMULADA'!H93)</f>
        <v>0</v>
      </c>
      <c r="M15" s="31">
        <f t="shared" si="2"/>
        <v>0</v>
      </c>
      <c r="N15" s="553">
        <f t="shared" si="3"/>
        <v>0</v>
      </c>
      <c r="O15" s="553">
        <f t="shared" ref="O15:O17" si="4">-M15</f>
        <v>0</v>
      </c>
    </row>
    <row r="16" spans="1:17" ht="15" customHeight="1">
      <c r="A16" s="27" t="s">
        <v>602</v>
      </c>
      <c r="B16" s="28">
        <f>SUM('BALANZA ACUMULADA'!K21)</f>
        <v>0</v>
      </c>
      <c r="C16" s="29"/>
      <c r="D16" s="28">
        <f>SUM('BALANZA ACUMULADA'!G21)</f>
        <v>0</v>
      </c>
      <c r="E16" s="28">
        <f t="shared" si="1"/>
        <v>0</v>
      </c>
      <c r="F16" s="553"/>
      <c r="G16" s="553"/>
      <c r="H16" s="30"/>
      <c r="I16" s="127" t="s">
        <v>496</v>
      </c>
      <c r="J16" s="31">
        <f>SUM('BALANZA ACUMULADA'!L94)</f>
        <v>0</v>
      </c>
      <c r="K16" s="31"/>
      <c r="L16" s="31">
        <f>SUM('BALANZA ACUMULADA'!H94)</f>
        <v>0</v>
      </c>
      <c r="M16" s="31">
        <f t="shared" si="2"/>
        <v>0</v>
      </c>
      <c r="N16" s="553">
        <f t="shared" si="3"/>
        <v>0</v>
      </c>
      <c r="O16" s="553">
        <f t="shared" si="4"/>
        <v>0</v>
      </c>
    </row>
    <row r="17" spans="1:15" ht="15" customHeight="1">
      <c r="A17" s="27" t="s">
        <v>489</v>
      </c>
      <c r="B17" s="28">
        <f>SUM('BALANZA ACUMULADA'!K22)</f>
        <v>0</v>
      </c>
      <c r="C17" s="29"/>
      <c r="D17" s="28">
        <f>SUM('BALANZA ACUMULADA'!G22)</f>
        <v>0</v>
      </c>
      <c r="E17" s="28">
        <f t="shared" si="1"/>
        <v>0</v>
      </c>
      <c r="F17" s="553"/>
      <c r="G17" s="553"/>
      <c r="H17" s="30"/>
      <c r="I17" s="127" t="s">
        <v>497</v>
      </c>
      <c r="J17" s="31">
        <f>SUM('BALANZA ACUMULADA'!L95)</f>
        <v>0</v>
      </c>
      <c r="K17" s="31"/>
      <c r="L17" s="31">
        <f>SUM('BALANZA ACUMULADA'!H95)</f>
        <v>0</v>
      </c>
      <c r="M17" s="31">
        <f t="shared" si="2"/>
        <v>0</v>
      </c>
      <c r="N17" s="553">
        <f t="shared" si="3"/>
        <v>0</v>
      </c>
      <c r="O17" s="553">
        <f t="shared" si="4"/>
        <v>0</v>
      </c>
    </row>
    <row r="18" spans="1:15" ht="15" customHeight="1">
      <c r="A18" s="27" t="s">
        <v>603</v>
      </c>
      <c r="B18" s="28">
        <f>SUM('BALANZA ACUMULADA'!K23)</f>
        <v>0</v>
      </c>
      <c r="C18" s="29"/>
      <c r="D18" s="28">
        <f>SUM('BALANZA ACUMULADA'!G23)</f>
        <v>0</v>
      </c>
      <c r="E18" s="28">
        <f t="shared" si="1"/>
        <v>0</v>
      </c>
      <c r="F18" s="553"/>
      <c r="G18" s="553"/>
      <c r="H18" s="30"/>
      <c r="I18" s="127" t="s">
        <v>498</v>
      </c>
      <c r="J18" s="31">
        <f>SUM('BALANZA ACUMULADA'!L97)</f>
        <v>167996.06000000006</v>
      </c>
      <c r="K18" s="31"/>
      <c r="L18" s="31">
        <f>SUM('BALANZA ACUMULADA'!H97)</f>
        <v>383725.34</v>
      </c>
      <c r="M18" s="31">
        <f t="shared" si="2"/>
        <v>-215729.27999999997</v>
      </c>
      <c r="N18" s="553">
        <f t="shared" si="3"/>
        <v>-215729.27999999997</v>
      </c>
      <c r="O18" s="553"/>
    </row>
    <row r="19" spans="1:15" ht="15" customHeight="1">
      <c r="A19" s="27" t="s">
        <v>490</v>
      </c>
      <c r="B19" s="28">
        <f>SUM('BALANZA ACUMULADA'!K24)</f>
        <v>0</v>
      </c>
      <c r="C19" s="29"/>
      <c r="D19" s="28">
        <f>SUM('BALANZA ACUMULADA'!G24)</f>
        <v>0</v>
      </c>
      <c r="E19" s="28">
        <f t="shared" si="1"/>
        <v>0</v>
      </c>
      <c r="F19" s="553"/>
      <c r="G19" s="553"/>
      <c r="H19" s="30"/>
      <c r="I19" s="127" t="s">
        <v>499</v>
      </c>
      <c r="J19" s="31">
        <f>SUM('BALANZA ACUMULADA'!L99)</f>
        <v>515.41999999999996</v>
      </c>
      <c r="K19" s="31"/>
      <c r="L19" s="31">
        <f>SUM('BALANZA ACUMULADA'!H99)</f>
        <v>54.55</v>
      </c>
      <c r="M19" s="31">
        <f t="shared" si="2"/>
        <v>460.86999999999995</v>
      </c>
      <c r="N19" s="553">
        <f t="shared" si="3"/>
        <v>460.86999999999995</v>
      </c>
      <c r="O19" s="553"/>
    </row>
    <row r="20" spans="1:15" ht="15" customHeight="1">
      <c r="A20" s="101" t="s">
        <v>491</v>
      </c>
      <c r="B20" s="102">
        <f>SUM(B21:B27)</f>
        <v>0</v>
      </c>
      <c r="C20" s="103"/>
      <c r="D20" s="102">
        <f>SUM(D21:D27)</f>
        <v>0</v>
      </c>
      <c r="E20" s="102">
        <f t="shared" ref="E20:G20" si="5">SUM(E21:E27)</f>
        <v>0</v>
      </c>
      <c r="F20" s="102">
        <f t="shared" si="5"/>
        <v>0</v>
      </c>
      <c r="G20" s="102">
        <f t="shared" si="5"/>
        <v>0</v>
      </c>
      <c r="H20" s="24"/>
      <c r="I20" s="125"/>
      <c r="J20" s="31"/>
      <c r="K20" s="31"/>
      <c r="L20" s="31"/>
      <c r="M20" s="31"/>
      <c r="N20" s="31"/>
      <c r="O20" s="31"/>
    </row>
    <row r="21" spans="1:15" ht="15" customHeight="1">
      <c r="A21" s="27" t="s">
        <v>604</v>
      </c>
      <c r="B21" s="28">
        <f>SUM('BALANZA ACUMULADA'!K25)</f>
        <v>0</v>
      </c>
      <c r="C21" s="29"/>
      <c r="D21" s="28">
        <f>SUM('BALANZA ACUMULADA'!G25)</f>
        <v>0</v>
      </c>
      <c r="E21" s="28">
        <f t="shared" si="1"/>
        <v>0</v>
      </c>
      <c r="F21" s="553">
        <f>-E21</f>
        <v>0</v>
      </c>
      <c r="G21" s="553">
        <f>E21</f>
        <v>0</v>
      </c>
      <c r="H21" s="30"/>
      <c r="I21" s="126" t="s">
        <v>500</v>
      </c>
      <c r="J21" s="109">
        <f>SUM(J22)</f>
        <v>0</v>
      </c>
      <c r="K21" s="109"/>
      <c r="L21" s="109">
        <f>SUM(L22)</f>
        <v>0</v>
      </c>
      <c r="M21" s="109">
        <f t="shared" ref="M21:O21" si="6">SUM(M22)</f>
        <v>0</v>
      </c>
      <c r="N21" s="109">
        <f t="shared" si="6"/>
        <v>0</v>
      </c>
      <c r="O21" s="111">
        <f t="shared" si="6"/>
        <v>0</v>
      </c>
    </row>
    <row r="22" spans="1:15" ht="15" customHeight="1">
      <c r="A22" s="27" t="s">
        <v>502</v>
      </c>
      <c r="B22" s="28">
        <f>SUM('BALANZA ACUMULADA'!K26)</f>
        <v>0</v>
      </c>
      <c r="C22" s="29"/>
      <c r="D22" s="28">
        <f>SUM('BALANZA ACUMULADA'!G26)</f>
        <v>0</v>
      </c>
      <c r="E22" s="28">
        <f t="shared" si="1"/>
        <v>0</v>
      </c>
      <c r="F22" s="553">
        <f t="shared" ref="F22:F27" si="7">-E22</f>
        <v>0</v>
      </c>
      <c r="G22" s="553">
        <f>E22</f>
        <v>0</v>
      </c>
      <c r="H22" s="30"/>
      <c r="I22" s="127" t="s">
        <v>501</v>
      </c>
      <c r="J22" s="29">
        <f>SUM('BALANZA ACUMULADA'!L102)</f>
        <v>0</v>
      </c>
      <c r="K22" s="29"/>
      <c r="L22" s="29">
        <f>SUM('BALANZA ACUMULADA'!H102)</f>
        <v>0</v>
      </c>
      <c r="M22" s="31">
        <f t="shared" ref="M22" si="8">SUM(J22-L22)</f>
        <v>0</v>
      </c>
      <c r="N22" s="553">
        <f>SUM(M22)</f>
        <v>0</v>
      </c>
      <c r="O22" s="553">
        <f>-M22</f>
        <v>0</v>
      </c>
    </row>
    <row r="23" spans="1:15" ht="15" customHeight="1">
      <c r="A23" s="27" t="s">
        <v>503</v>
      </c>
      <c r="B23" s="28">
        <f>SUM('BALANZA ACUMULADA'!K27)</f>
        <v>0</v>
      </c>
      <c r="C23" s="29"/>
      <c r="D23" s="28">
        <f>SUM('BALANZA ACUMULADA'!G27)</f>
        <v>0</v>
      </c>
      <c r="E23" s="28">
        <f t="shared" si="1"/>
        <v>0</v>
      </c>
      <c r="F23" s="553">
        <f t="shared" si="7"/>
        <v>0</v>
      </c>
      <c r="G23" s="553">
        <f t="shared" ref="G23:G27" si="9">E23</f>
        <v>0</v>
      </c>
      <c r="H23" s="30"/>
      <c r="I23" s="125"/>
      <c r="J23" s="29"/>
      <c r="K23" s="29"/>
      <c r="L23" s="29"/>
      <c r="M23" s="29"/>
      <c r="N23" s="29"/>
      <c r="O23" s="29"/>
    </row>
    <row r="24" spans="1:15" ht="15" customHeight="1">
      <c r="A24" s="27" t="s">
        <v>504</v>
      </c>
      <c r="B24" s="28">
        <f>SUM('BALANZA ACUMULADA'!K28)</f>
        <v>0</v>
      </c>
      <c r="C24" s="29"/>
      <c r="D24" s="28">
        <f>SUM('BALANZA ACUMULADA'!G28)</f>
        <v>0</v>
      </c>
      <c r="E24" s="28">
        <f t="shared" si="1"/>
        <v>0</v>
      </c>
      <c r="F24" s="553">
        <f t="shared" si="7"/>
        <v>0</v>
      </c>
      <c r="G24" s="553">
        <f t="shared" si="9"/>
        <v>0</v>
      </c>
      <c r="H24" s="30"/>
      <c r="I24" s="128" t="s">
        <v>695</v>
      </c>
      <c r="J24" s="115">
        <f>SUM(J25:J26)</f>
        <v>0</v>
      </c>
      <c r="K24" s="115"/>
      <c r="L24" s="115">
        <f>SUM(L25:L26)</f>
        <v>0</v>
      </c>
      <c r="M24" s="115">
        <f t="shared" ref="M24:O24" si="10">SUM(M25:M26)</f>
        <v>0</v>
      </c>
      <c r="N24" s="115">
        <f t="shared" si="10"/>
        <v>0</v>
      </c>
      <c r="O24" s="116">
        <f t="shared" si="10"/>
        <v>0</v>
      </c>
    </row>
    <row r="25" spans="1:15" ht="15" customHeight="1">
      <c r="A25" s="27" t="s">
        <v>505</v>
      </c>
      <c r="B25" s="28">
        <f>SUM('BALANZA ACUMULADA'!K29)</f>
        <v>0</v>
      </c>
      <c r="C25" s="29"/>
      <c r="D25" s="28">
        <f>SUM('BALANZA ACUMULADA'!G29)</f>
        <v>0</v>
      </c>
      <c r="E25" s="28">
        <f t="shared" si="1"/>
        <v>0</v>
      </c>
      <c r="F25" s="553">
        <f t="shared" si="7"/>
        <v>0</v>
      </c>
      <c r="G25" s="553">
        <f t="shared" si="9"/>
        <v>0</v>
      </c>
      <c r="H25" s="30"/>
      <c r="I25" s="127" t="s">
        <v>606</v>
      </c>
      <c r="J25" s="31">
        <f>SUM('BALANZA ACUMULADA'!L103)</f>
        <v>0</v>
      </c>
      <c r="K25" s="31"/>
      <c r="L25" s="31">
        <f>SUM('BALANZA ACUMULADA'!H103)</f>
        <v>0</v>
      </c>
      <c r="M25" s="31">
        <f t="shared" ref="M25:M26" si="11">SUM(J25-L25)</f>
        <v>0</v>
      </c>
      <c r="N25" s="553">
        <f t="shared" ref="N25:N26" si="12">SUM(M25)</f>
        <v>0</v>
      </c>
      <c r="O25" s="553">
        <f t="shared" ref="O25:O26" si="13">-M25</f>
        <v>0</v>
      </c>
    </row>
    <row r="26" spans="1:15" ht="15" customHeight="1">
      <c r="A26" s="27" t="s">
        <v>507</v>
      </c>
      <c r="B26" s="28">
        <f>SUM('BALANZA ACUMULADA'!K30)</f>
        <v>0</v>
      </c>
      <c r="C26" s="29"/>
      <c r="D26" s="28">
        <f>SUM('BALANZA ACUMULADA'!G30)</f>
        <v>0</v>
      </c>
      <c r="E26" s="28">
        <f t="shared" si="1"/>
        <v>0</v>
      </c>
      <c r="F26" s="553">
        <f t="shared" si="7"/>
        <v>0</v>
      </c>
      <c r="G26" s="553">
        <f t="shared" si="9"/>
        <v>0</v>
      </c>
      <c r="H26" s="30"/>
      <c r="I26" s="127" t="s">
        <v>607</v>
      </c>
      <c r="J26" s="31">
        <f>SUM('BALANZA ACUMULADA'!L104)</f>
        <v>0</v>
      </c>
      <c r="K26" s="31"/>
      <c r="L26" s="31">
        <f>SUM('BALANZA ACUMULADA'!H104)</f>
        <v>0</v>
      </c>
      <c r="M26" s="31">
        <f t="shared" si="11"/>
        <v>0</v>
      </c>
      <c r="N26" s="553">
        <f t="shared" si="12"/>
        <v>0</v>
      </c>
      <c r="O26" s="553">
        <f t="shared" si="13"/>
        <v>0</v>
      </c>
    </row>
    <row r="27" spans="1:15" ht="15" customHeight="1">
      <c r="A27" s="27" t="s">
        <v>509</v>
      </c>
      <c r="B27" s="28">
        <f>SUM('BALANZA ACUMULADA'!K31)</f>
        <v>0</v>
      </c>
      <c r="C27" s="29"/>
      <c r="D27" s="28">
        <f>SUM('BALANZA ACUMULADA'!G31)</f>
        <v>0</v>
      </c>
      <c r="E27" s="28">
        <f t="shared" si="1"/>
        <v>0</v>
      </c>
      <c r="F27" s="553">
        <f t="shared" si="7"/>
        <v>0</v>
      </c>
      <c r="G27" s="553">
        <f t="shared" si="9"/>
        <v>0</v>
      </c>
      <c r="H27" s="30"/>
      <c r="I27" s="127"/>
      <c r="J27" s="31"/>
      <c r="K27" s="31"/>
      <c r="L27" s="31"/>
      <c r="M27" s="31"/>
      <c r="N27" s="31"/>
      <c r="O27" s="31"/>
    </row>
    <row r="28" spans="1:15" ht="15" customHeight="1">
      <c r="A28" s="101" t="s">
        <v>511</v>
      </c>
      <c r="B28" s="102">
        <f>SUM(B29:B33)</f>
        <v>0</v>
      </c>
      <c r="C28" s="103"/>
      <c r="D28" s="102">
        <f>SUM(D29:D33)</f>
        <v>0</v>
      </c>
      <c r="E28" s="102">
        <f t="shared" ref="E28:G28" si="14">SUM(E29:E33)</f>
        <v>0</v>
      </c>
      <c r="F28" s="102">
        <f t="shared" si="14"/>
        <v>0</v>
      </c>
      <c r="G28" s="102">
        <f t="shared" si="14"/>
        <v>0</v>
      </c>
      <c r="H28" s="24"/>
      <c r="I28" s="126" t="s">
        <v>1059</v>
      </c>
      <c r="J28" s="110">
        <f>SUM(J29:J30)</f>
        <v>0</v>
      </c>
      <c r="K28" s="110"/>
      <c r="L28" s="110">
        <f>SUM(L29:L30)</f>
        <v>0</v>
      </c>
      <c r="M28" s="110">
        <f t="shared" ref="M28:O28" si="15">SUM(M29:M30)</f>
        <v>0</v>
      </c>
      <c r="N28" s="110">
        <f t="shared" si="15"/>
        <v>0</v>
      </c>
      <c r="O28" s="114">
        <f t="shared" si="15"/>
        <v>0</v>
      </c>
    </row>
    <row r="29" spans="1:15" ht="15" customHeight="1">
      <c r="A29" s="27" t="s">
        <v>608</v>
      </c>
      <c r="B29" s="28">
        <f>SUM('BALANZA ACUMULADA'!K32)</f>
        <v>0</v>
      </c>
      <c r="C29" s="29"/>
      <c r="D29" s="28">
        <f>SUM('BALANZA ACUMULADA'!G32)</f>
        <v>0</v>
      </c>
      <c r="E29" s="28">
        <f t="shared" si="1"/>
        <v>0</v>
      </c>
      <c r="F29" s="553">
        <f t="shared" ref="F29:F33" si="16">-E29</f>
        <v>0</v>
      </c>
      <c r="G29" s="553">
        <f t="shared" ref="G29:G33" si="17">E29</f>
        <v>0</v>
      </c>
      <c r="H29" s="30"/>
      <c r="I29" s="127" t="s">
        <v>1651</v>
      </c>
      <c r="J29" s="31">
        <f>SUM('BALANZA ACUMULADA'!L105)</f>
        <v>0</v>
      </c>
      <c r="K29" s="31"/>
      <c r="L29" s="31">
        <f>SUM('BALANZA ACUMULADA'!H105)</f>
        <v>0</v>
      </c>
      <c r="M29" s="31">
        <f t="shared" ref="M29:M30" si="18">SUM(J29-L29)</f>
        <v>0</v>
      </c>
      <c r="N29" s="553">
        <f t="shared" ref="N29:N30" si="19">SUM(M29)</f>
        <v>0</v>
      </c>
      <c r="O29" s="553">
        <f t="shared" ref="O29:O30" si="20">-M29</f>
        <v>0</v>
      </c>
    </row>
    <row r="30" spans="1:15" ht="15" customHeight="1">
      <c r="A30" s="27" t="s">
        <v>513</v>
      </c>
      <c r="B30" s="28">
        <f>SUM('BALANZA ACUMULADA'!K33)</f>
        <v>0</v>
      </c>
      <c r="C30" s="29"/>
      <c r="D30" s="28">
        <f>SUM('BALANZA ACUMULADA'!G33)</f>
        <v>0</v>
      </c>
      <c r="E30" s="28">
        <f t="shared" si="1"/>
        <v>0</v>
      </c>
      <c r="F30" s="553">
        <f t="shared" si="16"/>
        <v>0</v>
      </c>
      <c r="G30" s="553">
        <f t="shared" si="17"/>
        <v>0</v>
      </c>
      <c r="H30" s="30"/>
      <c r="I30" s="127" t="s">
        <v>1652</v>
      </c>
      <c r="J30" s="31">
        <f>SUM('BALANZA ACUMULADA'!L107)</f>
        <v>0</v>
      </c>
      <c r="K30" s="31"/>
      <c r="L30" s="31">
        <f>SUM('BALANZA ACUMULADA'!H107)</f>
        <v>0</v>
      </c>
      <c r="M30" s="31">
        <f t="shared" si="18"/>
        <v>0</v>
      </c>
      <c r="N30" s="553">
        <f t="shared" si="19"/>
        <v>0</v>
      </c>
      <c r="O30" s="553">
        <f t="shared" si="20"/>
        <v>0</v>
      </c>
    </row>
    <row r="31" spans="1:15" ht="15" customHeight="1">
      <c r="A31" s="27" t="s">
        <v>609</v>
      </c>
      <c r="B31" s="28">
        <f>SUM('BALANZA ACUMULADA'!K34)</f>
        <v>0</v>
      </c>
      <c r="C31" s="29"/>
      <c r="D31" s="28">
        <f>SUM('BALANZA ACUMULADA'!G34)</f>
        <v>0</v>
      </c>
      <c r="E31" s="28">
        <f t="shared" si="1"/>
        <v>0</v>
      </c>
      <c r="F31" s="553">
        <f t="shared" si="16"/>
        <v>0</v>
      </c>
      <c r="G31" s="553">
        <f t="shared" si="17"/>
        <v>0</v>
      </c>
      <c r="H31" s="30"/>
      <c r="I31" s="127"/>
      <c r="J31" s="31"/>
      <c r="K31" s="31"/>
      <c r="L31" s="31"/>
      <c r="M31" s="31"/>
      <c r="N31" s="31"/>
      <c r="O31" s="31"/>
    </row>
    <row r="32" spans="1:15" ht="15" customHeight="1">
      <c r="A32" s="27" t="s">
        <v>515</v>
      </c>
      <c r="B32" s="31">
        <f>SUM('BALANZA ACUMULADA'!K35)</f>
        <v>0</v>
      </c>
      <c r="C32" s="29"/>
      <c r="D32" s="31">
        <f>SUM('BALANZA ACUMULADA'!G35)</f>
        <v>0</v>
      </c>
      <c r="E32" s="28">
        <f t="shared" si="1"/>
        <v>0</v>
      </c>
      <c r="F32" s="553">
        <f t="shared" si="16"/>
        <v>0</v>
      </c>
      <c r="G32" s="553">
        <f t="shared" si="17"/>
        <v>0</v>
      </c>
      <c r="H32" s="24"/>
      <c r="I32" s="126" t="s">
        <v>506</v>
      </c>
      <c r="J32" s="109">
        <f>SUM(J33:J38)</f>
        <v>0</v>
      </c>
      <c r="K32" s="109"/>
      <c r="L32" s="109">
        <f>SUM(L33:L38)</f>
        <v>0</v>
      </c>
      <c r="M32" s="109">
        <f t="shared" ref="M32:O32" si="21">SUM(M33:M38)</f>
        <v>0</v>
      </c>
      <c r="N32" s="109">
        <f t="shared" si="21"/>
        <v>0</v>
      </c>
      <c r="O32" s="111">
        <f t="shared" si="21"/>
        <v>0</v>
      </c>
    </row>
    <row r="33" spans="1:15" ht="15" customHeight="1">
      <c r="A33" s="27" t="s">
        <v>611</v>
      </c>
      <c r="B33" s="31">
        <f>SUM('BALANZA ACUMULADA'!K36)</f>
        <v>0</v>
      </c>
      <c r="C33" s="29"/>
      <c r="D33" s="31">
        <f>SUM('BALANZA ACUMULADA'!G36)</f>
        <v>0</v>
      </c>
      <c r="E33" s="28">
        <f t="shared" si="1"/>
        <v>0</v>
      </c>
      <c r="F33" s="553">
        <f t="shared" si="16"/>
        <v>0</v>
      </c>
      <c r="G33" s="553">
        <f t="shared" si="17"/>
        <v>0</v>
      </c>
      <c r="H33" s="30"/>
      <c r="I33" s="127" t="s">
        <v>508</v>
      </c>
      <c r="J33" s="31">
        <f>SUM('BALANZA ACUMULADA'!L108)</f>
        <v>0</v>
      </c>
      <c r="K33" s="31"/>
      <c r="L33" s="31">
        <f>SUM('BALANZA ACUMULADA'!H108)</f>
        <v>0</v>
      </c>
      <c r="M33" s="31">
        <f t="shared" ref="M33:M38" si="22">SUM(J33-L33)</f>
        <v>0</v>
      </c>
      <c r="N33" s="553">
        <f t="shared" ref="N33:N38" si="23">SUM(M33)</f>
        <v>0</v>
      </c>
      <c r="O33" s="553">
        <f t="shared" ref="O33:O38" si="24">-M33</f>
        <v>0</v>
      </c>
    </row>
    <row r="34" spans="1:15" ht="15" customHeight="1">
      <c r="A34" s="101" t="s">
        <v>516</v>
      </c>
      <c r="B34" s="102">
        <f>SUM(B35:B37)</f>
        <v>0</v>
      </c>
      <c r="C34" s="103"/>
      <c r="D34" s="102">
        <f>SUM(D35:D37)</f>
        <v>0</v>
      </c>
      <c r="E34" s="102">
        <f t="shared" ref="E34:G34" si="25">SUM(E35:E37)</f>
        <v>0</v>
      </c>
      <c r="F34" s="102">
        <f t="shared" si="25"/>
        <v>0</v>
      </c>
      <c r="G34" s="102">
        <f t="shared" si="25"/>
        <v>0</v>
      </c>
      <c r="H34" s="30"/>
      <c r="I34" s="127" t="s">
        <v>510</v>
      </c>
      <c r="J34" s="31">
        <f>SUM('BALANZA ACUMULADA'!L109)</f>
        <v>0</v>
      </c>
      <c r="K34" s="31"/>
      <c r="L34" s="31">
        <f>SUM('BALANZA ACUMULADA'!H109)</f>
        <v>0</v>
      </c>
      <c r="M34" s="31">
        <f t="shared" si="22"/>
        <v>0</v>
      </c>
      <c r="N34" s="553">
        <f t="shared" si="23"/>
        <v>0</v>
      </c>
      <c r="O34" s="553">
        <f t="shared" si="24"/>
        <v>0</v>
      </c>
    </row>
    <row r="35" spans="1:15" ht="15" customHeight="1">
      <c r="A35" s="27" t="s">
        <v>518</v>
      </c>
      <c r="B35" s="28">
        <f>SUM('BALANZA ACUMULADA'!K37)</f>
        <v>0</v>
      </c>
      <c r="C35" s="29"/>
      <c r="D35" s="28">
        <f>SUM('BALANZA ACUMULADA'!G37)</f>
        <v>0</v>
      </c>
      <c r="E35" s="28">
        <f t="shared" si="1"/>
        <v>0</v>
      </c>
      <c r="F35" s="553">
        <f t="shared" ref="F35:F37" si="26">-E35</f>
        <v>0</v>
      </c>
      <c r="G35" s="553">
        <f t="shared" ref="G35:G37" si="27">E35</f>
        <v>0</v>
      </c>
      <c r="H35" s="30"/>
      <c r="I35" s="127" t="s">
        <v>512</v>
      </c>
      <c r="J35" s="31">
        <f>SUM('BALANZA ACUMULADA'!L110)</f>
        <v>0</v>
      </c>
      <c r="K35" s="31"/>
      <c r="L35" s="31">
        <f>SUM('BALANZA ACUMULADA'!H110)</f>
        <v>0</v>
      </c>
      <c r="M35" s="31">
        <f t="shared" si="22"/>
        <v>0</v>
      </c>
      <c r="N35" s="553">
        <f t="shared" si="23"/>
        <v>0</v>
      </c>
      <c r="O35" s="553">
        <f t="shared" si="24"/>
        <v>0</v>
      </c>
    </row>
    <row r="36" spans="1:15" ht="15" customHeight="1">
      <c r="A36" s="27" t="s">
        <v>637</v>
      </c>
      <c r="B36" s="31">
        <f>SUM('BALANZA ACUMULADA'!K39)</f>
        <v>0</v>
      </c>
      <c r="C36" s="29"/>
      <c r="D36" s="31">
        <f>SUM('BALANZA ACUMULADA'!G39)</f>
        <v>0</v>
      </c>
      <c r="E36" s="28">
        <f t="shared" si="1"/>
        <v>0</v>
      </c>
      <c r="F36" s="553">
        <f t="shared" si="26"/>
        <v>0</v>
      </c>
      <c r="G36" s="553">
        <f t="shared" si="27"/>
        <v>0</v>
      </c>
      <c r="H36" s="24"/>
      <c r="I36" s="127" t="s">
        <v>610</v>
      </c>
      <c r="J36" s="31">
        <f>SUM('BALANZA ACUMULADA'!L111)</f>
        <v>0</v>
      </c>
      <c r="K36" s="31"/>
      <c r="L36" s="31">
        <f>SUM('BALANZA ACUMULADA'!H111)</f>
        <v>0</v>
      </c>
      <c r="M36" s="31">
        <f t="shared" si="22"/>
        <v>0</v>
      </c>
      <c r="N36" s="553">
        <f t="shared" si="23"/>
        <v>0</v>
      </c>
      <c r="O36" s="553">
        <f t="shared" si="24"/>
        <v>0</v>
      </c>
    </row>
    <row r="37" spans="1:15" ht="15" customHeight="1">
      <c r="A37" s="27" t="s">
        <v>521</v>
      </c>
      <c r="B37" s="28">
        <f>SUM('BALANZA ACUMULADA'!K41)</f>
        <v>0</v>
      </c>
      <c r="C37" s="29"/>
      <c r="D37" s="28">
        <f>SUM('BALANZA ACUMULADA'!G41)</f>
        <v>0</v>
      </c>
      <c r="E37" s="28">
        <f t="shared" si="1"/>
        <v>0</v>
      </c>
      <c r="F37" s="553">
        <f t="shared" si="26"/>
        <v>0</v>
      </c>
      <c r="G37" s="553">
        <f t="shared" si="27"/>
        <v>0</v>
      </c>
      <c r="H37" s="30"/>
      <c r="I37" s="127" t="s">
        <v>514</v>
      </c>
      <c r="J37" s="31">
        <f>SUM('BALANZA ACUMULADA'!L112)</f>
        <v>0</v>
      </c>
      <c r="K37" s="31"/>
      <c r="L37" s="31">
        <f>SUM('BALANZA ACUMULADA'!H112)</f>
        <v>0</v>
      </c>
      <c r="M37" s="31">
        <f t="shared" si="22"/>
        <v>0</v>
      </c>
      <c r="N37" s="553">
        <f t="shared" si="23"/>
        <v>0</v>
      </c>
      <c r="O37" s="553">
        <f t="shared" si="24"/>
        <v>0</v>
      </c>
    </row>
    <row r="38" spans="1:15" ht="15" customHeight="1">
      <c r="A38" s="101" t="s">
        <v>523</v>
      </c>
      <c r="B38" s="102">
        <f>SUM(B39)</f>
        <v>0</v>
      </c>
      <c r="C38" s="103"/>
      <c r="D38" s="102">
        <f>SUM(D39)</f>
        <v>0</v>
      </c>
      <c r="E38" s="102">
        <f t="shared" ref="E38:G38" si="28">SUM(E39)</f>
        <v>0</v>
      </c>
      <c r="F38" s="102">
        <f t="shared" si="28"/>
        <v>0</v>
      </c>
      <c r="G38" s="102">
        <f t="shared" si="28"/>
        <v>0</v>
      </c>
      <c r="H38" s="24"/>
      <c r="I38" s="127" t="s">
        <v>1026</v>
      </c>
      <c r="J38" s="29">
        <f>SUM('BALANZA ACUMULADA'!L113)</f>
        <v>0</v>
      </c>
      <c r="K38" s="31"/>
      <c r="L38" s="29">
        <f>SUM('BALANZA ACUMULADA'!H113)</f>
        <v>0</v>
      </c>
      <c r="M38" s="31">
        <f t="shared" si="22"/>
        <v>0</v>
      </c>
      <c r="N38" s="553">
        <f t="shared" si="23"/>
        <v>0</v>
      </c>
      <c r="O38" s="553">
        <f t="shared" si="24"/>
        <v>0</v>
      </c>
    </row>
    <row r="39" spans="1:15" ht="15" customHeight="1">
      <c r="A39" s="27" t="s">
        <v>612</v>
      </c>
      <c r="B39" s="28">
        <f>SUM('BALANZA ACUMULADA'!K42)</f>
        <v>0</v>
      </c>
      <c r="C39" s="29"/>
      <c r="D39" s="28">
        <f>SUM('BALANZA ACUMULADA'!G42)</f>
        <v>0</v>
      </c>
      <c r="E39" s="28">
        <f t="shared" si="1"/>
        <v>0</v>
      </c>
      <c r="F39" s="553">
        <f>-E39</f>
        <v>0</v>
      </c>
      <c r="G39" s="553">
        <f>E39</f>
        <v>0</v>
      </c>
      <c r="H39" s="30"/>
      <c r="I39" s="125"/>
      <c r="J39" s="31"/>
      <c r="K39" s="31"/>
      <c r="L39" s="31"/>
      <c r="M39" s="31"/>
      <c r="N39" s="31"/>
      <c r="O39" s="31"/>
    </row>
    <row r="40" spans="1:15" ht="15" customHeight="1">
      <c r="A40" s="101" t="s">
        <v>526</v>
      </c>
      <c r="B40" s="102">
        <f>SUM(B41)</f>
        <v>0</v>
      </c>
      <c r="C40" s="103"/>
      <c r="D40" s="102">
        <f>SUM(D41)</f>
        <v>0</v>
      </c>
      <c r="E40" s="102">
        <f t="shared" ref="E40:G40" si="29">SUM(E41)</f>
        <v>0</v>
      </c>
      <c r="F40" s="102">
        <f t="shared" si="29"/>
        <v>0</v>
      </c>
      <c r="G40" s="104">
        <f t="shared" si="29"/>
        <v>0</v>
      </c>
      <c r="H40" s="24"/>
      <c r="I40" s="126" t="s">
        <v>517</v>
      </c>
      <c r="J40" s="109">
        <f>SUM(J41:J42)</f>
        <v>0</v>
      </c>
      <c r="K40" s="109"/>
      <c r="L40" s="109">
        <f>SUM(L41:L42)</f>
        <v>0</v>
      </c>
      <c r="M40" s="109">
        <f t="shared" ref="M40:O40" si="30">SUM(M41:M42)</f>
        <v>0</v>
      </c>
      <c r="N40" s="109">
        <f t="shared" si="30"/>
        <v>0</v>
      </c>
      <c r="O40" s="111">
        <f t="shared" si="30"/>
        <v>0</v>
      </c>
    </row>
    <row r="41" spans="1:15" ht="15" customHeight="1">
      <c r="A41" s="27" t="s">
        <v>613</v>
      </c>
      <c r="B41" s="28">
        <f>-'BALANZA ACUMULADA'!L43</f>
        <v>0</v>
      </c>
      <c r="C41" s="29"/>
      <c r="D41" s="28">
        <f>-'BALANZA ACUMULADA'!H43</f>
        <v>0</v>
      </c>
      <c r="E41" s="28">
        <f t="shared" si="1"/>
        <v>0</v>
      </c>
      <c r="F41" s="553">
        <f>-E41</f>
        <v>0</v>
      </c>
      <c r="G41" s="553">
        <f>E41</f>
        <v>0</v>
      </c>
      <c r="H41" s="30"/>
      <c r="I41" s="127" t="s">
        <v>519</v>
      </c>
      <c r="J41" s="31">
        <f>SUM('BALANZA ACUMULADA'!L114)</f>
        <v>0</v>
      </c>
      <c r="K41" s="31"/>
      <c r="L41" s="31">
        <f>SUM('BALANZA ACUMULADA'!H114)</f>
        <v>0</v>
      </c>
      <c r="M41" s="31">
        <f t="shared" ref="M41:M42" si="31">SUM(J41-L41)</f>
        <v>0</v>
      </c>
      <c r="N41" s="553">
        <f t="shared" ref="N41:N42" si="32">SUM(M41)</f>
        <v>0</v>
      </c>
      <c r="O41" s="553">
        <f t="shared" ref="O41:O42" si="33">-M41</f>
        <v>0</v>
      </c>
    </row>
    <row r="42" spans="1:15" ht="15" customHeight="1">
      <c r="A42" s="101" t="s">
        <v>528</v>
      </c>
      <c r="B42" s="102">
        <f>SUM(B43:B44)</f>
        <v>0</v>
      </c>
      <c r="C42" s="103"/>
      <c r="D42" s="102">
        <f>SUM(D43)</f>
        <v>0</v>
      </c>
      <c r="E42" s="102">
        <f>SUM(E43:E44)</f>
        <v>0</v>
      </c>
      <c r="F42" s="102">
        <f>SUM(F43:F44)</f>
        <v>0</v>
      </c>
      <c r="G42" s="102">
        <f>SUM(G43:G44)</f>
        <v>0</v>
      </c>
      <c r="H42" s="24"/>
      <c r="I42" s="127" t="s">
        <v>520</v>
      </c>
      <c r="J42" s="31">
        <f>SUM('BALANZA ACUMULADA'!L115)</f>
        <v>0</v>
      </c>
      <c r="K42" s="31"/>
      <c r="L42" s="31">
        <f>SUM('BALANZA ACUMULADA'!H115)</f>
        <v>0</v>
      </c>
      <c r="M42" s="31">
        <f t="shared" si="31"/>
        <v>0</v>
      </c>
      <c r="N42" s="553">
        <f t="shared" si="32"/>
        <v>0</v>
      </c>
      <c r="O42" s="553">
        <f t="shared" si="33"/>
        <v>0</v>
      </c>
    </row>
    <row r="43" spans="1:15" ht="15" customHeight="1">
      <c r="A43" s="27" t="s">
        <v>529</v>
      </c>
      <c r="B43" s="34">
        <f>SUM('BALANZA ACUMULADA'!K45)</f>
        <v>0</v>
      </c>
      <c r="C43" s="29"/>
      <c r="D43" s="34">
        <f>SUM('BALANZA ACUMULADA'!G45)</f>
        <v>0</v>
      </c>
      <c r="E43" s="28">
        <f t="shared" si="1"/>
        <v>0</v>
      </c>
      <c r="F43" s="553">
        <f>-E43</f>
        <v>0</v>
      </c>
      <c r="G43" s="553">
        <f>E43</f>
        <v>0</v>
      </c>
      <c r="H43" s="27"/>
      <c r="I43" s="125"/>
      <c r="J43" s="31"/>
      <c r="K43" s="31"/>
      <c r="L43" s="31"/>
      <c r="M43" s="31"/>
      <c r="N43" s="31"/>
      <c r="O43" s="31"/>
    </row>
    <row r="44" spans="1:15" ht="15" customHeight="1">
      <c r="A44" s="27" t="s">
        <v>1051</v>
      </c>
      <c r="B44" s="34">
        <f>SUM('BALANZA ACUMULADA'!K48)</f>
        <v>0</v>
      </c>
      <c r="C44" s="29"/>
      <c r="D44" s="34">
        <f>SUM('BALANZA ACUMULADA'!G48)</f>
        <v>0</v>
      </c>
      <c r="E44" s="28">
        <f t="shared" ref="E44" si="34">SUM(B44-D44)</f>
        <v>0</v>
      </c>
      <c r="F44" s="553">
        <f>-E44</f>
        <v>0</v>
      </c>
      <c r="G44" s="553">
        <f>E44</f>
        <v>0</v>
      </c>
      <c r="H44" s="24"/>
      <c r="I44" s="126" t="s">
        <v>522</v>
      </c>
      <c r="J44" s="110">
        <f>SUM(J45:J47)</f>
        <v>0</v>
      </c>
      <c r="K44" s="110"/>
      <c r="L44" s="110">
        <f>SUM(L45:L47)</f>
        <v>0</v>
      </c>
      <c r="M44" s="110">
        <f t="shared" ref="M44:O44" si="35">SUM(M45:M47)</f>
        <v>0</v>
      </c>
      <c r="N44" s="110">
        <f t="shared" si="35"/>
        <v>0</v>
      </c>
      <c r="O44" s="114">
        <f t="shared" si="35"/>
        <v>0</v>
      </c>
    </row>
    <row r="45" spans="1:15" ht="15" customHeight="1">
      <c r="A45" s="134" t="s">
        <v>614</v>
      </c>
      <c r="B45" s="135">
        <f>SUM(B12+B20+B28+B34+B38+B40+B42)</f>
        <v>3107131.04</v>
      </c>
      <c r="C45" s="136"/>
      <c r="D45" s="135">
        <f>SUM(D12+D20+D28+D34+D38+D40+D42)</f>
        <v>828319.92999999993</v>
      </c>
      <c r="E45" s="135">
        <f t="shared" ref="E45:G45" si="36">SUM(E12+E20+E28+E34+E38+E40+E42)</f>
        <v>0</v>
      </c>
      <c r="F45" s="135">
        <f t="shared" si="36"/>
        <v>0</v>
      </c>
      <c r="G45" s="137">
        <f t="shared" si="36"/>
        <v>0</v>
      </c>
      <c r="H45" s="30"/>
      <c r="I45" s="127" t="s">
        <v>524</v>
      </c>
      <c r="J45" s="29">
        <f>SUM('BALANZA ACUMULADA'!L117)</f>
        <v>0</v>
      </c>
      <c r="K45" s="29"/>
      <c r="L45" s="29">
        <f>SUM('BALANZA ACUMULADA'!H117)</f>
        <v>0</v>
      </c>
      <c r="M45" s="31">
        <f t="shared" ref="M45:M47" si="37">SUM(J45-L45)</f>
        <v>0</v>
      </c>
      <c r="N45" s="553">
        <f t="shared" ref="N45:N47" si="38">SUM(M45)</f>
        <v>0</v>
      </c>
      <c r="O45" s="553">
        <f t="shared" ref="O45:O47" si="39">-M45</f>
        <v>0</v>
      </c>
    </row>
    <row r="46" spans="1:15" ht="15" customHeight="1">
      <c r="A46" s="27"/>
      <c r="B46" s="28"/>
      <c r="C46" s="29"/>
      <c r="D46" s="28"/>
      <c r="E46" s="28"/>
      <c r="F46" s="28"/>
      <c r="G46" s="28"/>
      <c r="H46" s="30"/>
      <c r="I46" s="127" t="s">
        <v>525</v>
      </c>
      <c r="J46" s="31">
        <f>SUM('BALANZA ACUMULADA'!L118)</f>
        <v>0</v>
      </c>
      <c r="K46" s="31"/>
      <c r="L46" s="31">
        <f>SUM('BALANZA ACUMULADA'!H118)</f>
        <v>0</v>
      </c>
      <c r="M46" s="31">
        <f t="shared" si="37"/>
        <v>0</v>
      </c>
      <c r="N46" s="553">
        <f t="shared" si="38"/>
        <v>0</v>
      </c>
      <c r="O46" s="553">
        <f t="shared" si="39"/>
        <v>0</v>
      </c>
    </row>
    <row r="47" spans="1:15" ht="15" customHeight="1">
      <c r="A47" s="27"/>
      <c r="B47" s="28"/>
      <c r="C47" s="29"/>
      <c r="D47" s="28"/>
      <c r="E47" s="28"/>
      <c r="F47" s="28"/>
      <c r="G47" s="28"/>
      <c r="H47" s="30"/>
      <c r="I47" s="127" t="s">
        <v>527</v>
      </c>
      <c r="J47" s="31">
        <f>SUM('BALANZA ACUMULADA'!L119)</f>
        <v>0</v>
      </c>
      <c r="K47" s="31"/>
      <c r="L47" s="31">
        <f>SUM('BALANZA ACUMULADA'!H119)</f>
        <v>0</v>
      </c>
      <c r="M47" s="31">
        <f t="shared" si="37"/>
        <v>0</v>
      </c>
      <c r="N47" s="553">
        <f t="shared" si="38"/>
        <v>0</v>
      </c>
      <c r="O47" s="553">
        <f t="shared" si="39"/>
        <v>0</v>
      </c>
    </row>
    <row r="48" spans="1:15" ht="15" customHeight="1">
      <c r="A48" s="22" t="s">
        <v>616</v>
      </c>
      <c r="B48" s="31"/>
      <c r="C48" s="29"/>
      <c r="D48" s="31"/>
      <c r="E48" s="31"/>
      <c r="F48" s="31"/>
      <c r="G48" s="31"/>
      <c r="H48" s="24"/>
      <c r="I48" s="127"/>
      <c r="J48" s="31"/>
      <c r="K48" s="31"/>
      <c r="L48" s="31"/>
      <c r="M48" s="31"/>
      <c r="N48" s="31"/>
      <c r="O48" s="31"/>
    </row>
    <row r="49" spans="1:15" ht="15" customHeight="1">
      <c r="A49" s="320" t="s">
        <v>533</v>
      </c>
      <c r="B49" s="321">
        <f>SUM(B50:B53)</f>
        <v>0</v>
      </c>
      <c r="C49" s="321"/>
      <c r="D49" s="321">
        <f>SUM(D50:D53)</f>
        <v>0</v>
      </c>
      <c r="E49" s="321">
        <f>SUM(E50:E53)</f>
        <v>0</v>
      </c>
      <c r="F49" s="321">
        <f>SUM(F50:F53)</f>
        <v>0</v>
      </c>
      <c r="G49" s="321">
        <f>SUM(G50:G53)</f>
        <v>0</v>
      </c>
      <c r="H49" s="30"/>
      <c r="I49" s="142" t="s">
        <v>615</v>
      </c>
      <c r="J49" s="140">
        <f>SUM(J44+J40+J32+J24+J28+J21+J12)</f>
        <v>360402.69</v>
      </c>
      <c r="K49" s="140"/>
      <c r="L49" s="140">
        <f>SUM(L44+L40+L32+L24+L28+L21+L12)</f>
        <v>692783.4800000001</v>
      </c>
      <c r="M49" s="140">
        <f>SUM(M44+M40+M32+M24+M28+M21+M12)</f>
        <v>-332380.79000000004</v>
      </c>
      <c r="N49" s="140">
        <f>SUM(N44+N40+N32+N24+N28+N21+N12)</f>
        <v>-332380.79000000004</v>
      </c>
      <c r="O49" s="140">
        <f>SUM(O44+O40+O32+O24+O28+O21+O12)</f>
        <v>0</v>
      </c>
    </row>
    <row r="50" spans="1:15" ht="15" customHeight="1">
      <c r="A50" s="27" t="s">
        <v>1566</v>
      </c>
      <c r="B50" s="31">
        <f>SUM('BALANZA ACUMULADA'!K49)</f>
        <v>0</v>
      </c>
      <c r="C50" s="29"/>
      <c r="D50" s="31">
        <f>SUM('BALANZA ACUMULADA'!G49)</f>
        <v>0</v>
      </c>
      <c r="E50" s="28">
        <f t="shared" ref="E50" si="40">SUM(B50-D50)</f>
        <v>0</v>
      </c>
      <c r="F50" s="553">
        <f t="shared" ref="F50" si="41">-E50</f>
        <v>0</v>
      </c>
      <c r="G50" s="553">
        <f t="shared" ref="G50" si="42">E50</f>
        <v>0</v>
      </c>
      <c r="H50" s="30"/>
      <c r="I50" s="127"/>
      <c r="J50" s="31"/>
      <c r="K50" s="31"/>
      <c r="L50" s="29"/>
      <c r="M50" s="29"/>
      <c r="N50" s="29"/>
      <c r="O50" s="29"/>
    </row>
    <row r="51" spans="1:15" ht="15" customHeight="1">
      <c r="A51" s="27" t="s">
        <v>535</v>
      </c>
      <c r="B51" s="31">
        <f>SUM('BALANZA ACUMULADA'!K50)</f>
        <v>0</v>
      </c>
      <c r="C51" s="29"/>
      <c r="D51" s="31">
        <f>SUM('BALANZA ACUMULADA'!G50)</f>
        <v>0</v>
      </c>
      <c r="E51" s="28">
        <f t="shared" ref="E51:E53" si="43">SUM(B51-D51)</f>
        <v>0</v>
      </c>
      <c r="F51" s="553">
        <f t="shared" ref="F51:F53" si="44">-E51</f>
        <v>0</v>
      </c>
      <c r="G51" s="553">
        <f t="shared" ref="G51:G53" si="45">E51</f>
        <v>0</v>
      </c>
      <c r="H51" s="30"/>
      <c r="I51" s="125"/>
      <c r="J51" s="29"/>
      <c r="K51" s="29"/>
      <c r="L51" s="29"/>
      <c r="M51" s="29"/>
      <c r="N51" s="29"/>
      <c r="O51" s="29"/>
    </row>
    <row r="52" spans="1:15" ht="15" customHeight="1">
      <c r="A52" s="27" t="s">
        <v>537</v>
      </c>
      <c r="B52" s="31">
        <f>SUM('BALANZA ACUMULADA'!K51)</f>
        <v>0</v>
      </c>
      <c r="C52" s="29"/>
      <c r="D52" s="31">
        <f>SUM('BALANZA ACUMULADA'!G51)</f>
        <v>0</v>
      </c>
      <c r="E52" s="28">
        <f t="shared" si="43"/>
        <v>0</v>
      </c>
      <c r="F52" s="553">
        <f t="shared" si="44"/>
        <v>0</v>
      </c>
      <c r="G52" s="553">
        <f t="shared" si="45"/>
        <v>0</v>
      </c>
      <c r="H52" s="30"/>
      <c r="I52" s="125" t="s">
        <v>617</v>
      </c>
      <c r="J52" s="31"/>
      <c r="K52" s="31"/>
      <c r="L52" s="31"/>
      <c r="M52" s="31"/>
      <c r="N52" s="31"/>
      <c r="O52" s="31"/>
    </row>
    <row r="53" spans="1:15" ht="15" customHeight="1">
      <c r="A53" s="27" t="s">
        <v>539</v>
      </c>
      <c r="B53" s="31">
        <f>SUM('BALANZA ACUMULADA'!K52)</f>
        <v>0</v>
      </c>
      <c r="C53" s="29"/>
      <c r="D53" s="31">
        <f>SUM('BALANZA ACUMULADA'!G52)</f>
        <v>0</v>
      </c>
      <c r="E53" s="28">
        <f t="shared" si="43"/>
        <v>0</v>
      </c>
      <c r="F53" s="553">
        <f t="shared" si="44"/>
        <v>0</v>
      </c>
      <c r="G53" s="553">
        <f t="shared" si="45"/>
        <v>0</v>
      </c>
      <c r="H53" s="24"/>
      <c r="I53" s="127"/>
      <c r="J53" s="31"/>
      <c r="K53" s="31"/>
      <c r="L53" s="31"/>
      <c r="M53" s="31"/>
      <c r="N53" s="31"/>
      <c r="O53" s="31"/>
    </row>
    <row r="54" spans="1:15" ht="15" customHeight="1">
      <c r="A54" s="320" t="s">
        <v>540</v>
      </c>
      <c r="B54" s="321">
        <f>SUM(B55:B59)</f>
        <v>0</v>
      </c>
      <c r="C54" s="322"/>
      <c r="D54" s="321">
        <f>SUM(D55:D59)</f>
        <v>0</v>
      </c>
      <c r="E54" s="321">
        <f>SUM(E55:E59)</f>
        <v>0</v>
      </c>
      <c r="F54" s="321">
        <f>SUM(F55:F59)</f>
        <v>0</v>
      </c>
      <c r="G54" s="321">
        <f>SUM(G55:G59)</f>
        <v>0</v>
      </c>
      <c r="H54" s="30"/>
      <c r="I54" s="126" t="s">
        <v>530</v>
      </c>
      <c r="J54" s="109">
        <f>SUM(J55:J56)</f>
        <v>0</v>
      </c>
      <c r="K54" s="109"/>
      <c r="L54" s="109">
        <f t="shared" ref="L54:O54" si="46">SUM(L55:L56)</f>
        <v>0</v>
      </c>
      <c r="M54" s="109">
        <f t="shared" si="46"/>
        <v>0</v>
      </c>
      <c r="N54" s="109">
        <f t="shared" si="46"/>
        <v>0</v>
      </c>
      <c r="O54" s="111">
        <f t="shared" si="46"/>
        <v>0</v>
      </c>
    </row>
    <row r="55" spans="1:15" ht="15" customHeight="1">
      <c r="A55" s="27" t="s">
        <v>1324</v>
      </c>
      <c r="B55" s="31">
        <f>SUM('BALANZA ACUMULADA'!K53)</f>
        <v>0</v>
      </c>
      <c r="C55" s="29"/>
      <c r="D55" s="31">
        <f>SUM('BALANZA ACUMULADA'!G53)</f>
        <v>0</v>
      </c>
      <c r="E55" s="28">
        <f t="shared" ref="E55" si="47">SUM(B55-D55)</f>
        <v>0</v>
      </c>
      <c r="F55" s="553">
        <f t="shared" ref="F55" si="48">-E55</f>
        <v>0</v>
      </c>
      <c r="G55" s="553">
        <f t="shared" ref="G55" si="49">E55</f>
        <v>0</v>
      </c>
      <c r="H55" s="30"/>
      <c r="I55" s="127" t="s">
        <v>618</v>
      </c>
      <c r="J55" s="31">
        <f>SUM('BALANZA ACUMULADA'!L120)</f>
        <v>0</v>
      </c>
      <c r="K55" s="31"/>
      <c r="L55" s="31">
        <f>SUM('BALANZA ACUMULADA'!H120)</f>
        <v>0</v>
      </c>
      <c r="M55" s="31">
        <f t="shared" ref="M55" si="50">SUM(J55-L55)</f>
        <v>0</v>
      </c>
      <c r="N55" s="553">
        <f>SUM(M55)</f>
        <v>0</v>
      </c>
      <c r="O55" s="553">
        <f>-M55</f>
        <v>0</v>
      </c>
    </row>
    <row r="56" spans="1:15" ht="15" customHeight="1">
      <c r="A56" s="27" t="s">
        <v>542</v>
      </c>
      <c r="B56" s="31">
        <f>SUM('BALANZA ACUMULADA'!K54)</f>
        <v>0</v>
      </c>
      <c r="C56" s="29"/>
      <c r="D56" s="31">
        <f>SUM('BALANZA ACUMULADA'!G54)</f>
        <v>0</v>
      </c>
      <c r="E56" s="28">
        <f t="shared" ref="E56:E59" si="51">SUM(B56-D56)</f>
        <v>0</v>
      </c>
      <c r="F56" s="553">
        <f t="shared" ref="F56:F59" si="52">-E56</f>
        <v>0</v>
      </c>
      <c r="G56" s="553">
        <f t="shared" ref="G56:G59" si="53">E56</f>
        <v>0</v>
      </c>
      <c r="H56" s="30"/>
      <c r="I56" s="127" t="s">
        <v>1351</v>
      </c>
      <c r="J56" s="31">
        <f>SUM('BALANZA ACUMULADA'!L121)</f>
        <v>0</v>
      </c>
      <c r="K56" s="31"/>
      <c r="L56" s="31">
        <f>SUM('BALANZA ACUMULADA'!H121)</f>
        <v>0</v>
      </c>
      <c r="M56" s="31">
        <f t="shared" ref="M56" si="54">SUM(J56-L56)</f>
        <v>0</v>
      </c>
      <c r="N56" s="553">
        <f>SUM(M56)</f>
        <v>0</v>
      </c>
      <c r="O56" s="553">
        <f>-M56</f>
        <v>0</v>
      </c>
    </row>
    <row r="57" spans="1:15" ht="15" customHeight="1">
      <c r="A57" s="27" t="s">
        <v>544</v>
      </c>
      <c r="B57" s="31">
        <f>SUM('BALANZA ACUMULADA'!K55)</f>
        <v>0</v>
      </c>
      <c r="C57" s="29"/>
      <c r="D57" s="31">
        <f>SUM('BALANZA ACUMULADA'!G55)</f>
        <v>0</v>
      </c>
      <c r="E57" s="28">
        <f t="shared" si="51"/>
        <v>0</v>
      </c>
      <c r="F57" s="553">
        <f t="shared" si="52"/>
        <v>0</v>
      </c>
      <c r="G57" s="553">
        <f t="shared" si="53"/>
        <v>0</v>
      </c>
      <c r="H57" s="30"/>
      <c r="I57" s="126" t="s">
        <v>531</v>
      </c>
      <c r="J57" s="109">
        <f>SUM(J58)</f>
        <v>0</v>
      </c>
      <c r="K57" s="109"/>
      <c r="L57" s="109">
        <f>SUM(L58)</f>
        <v>0</v>
      </c>
      <c r="M57" s="109">
        <f t="shared" ref="M57:O57" si="55">SUM(M58)</f>
        <v>0</v>
      </c>
      <c r="N57" s="109">
        <f t="shared" si="55"/>
        <v>0</v>
      </c>
      <c r="O57" s="111">
        <f t="shared" si="55"/>
        <v>0</v>
      </c>
    </row>
    <row r="58" spans="1:15" ht="15" customHeight="1">
      <c r="A58" s="27" t="s">
        <v>545</v>
      </c>
      <c r="B58" s="31">
        <f>SUM('BALANZA ACUMULADA'!K56)</f>
        <v>0</v>
      </c>
      <c r="C58" s="29"/>
      <c r="D58" s="31">
        <f>SUM('BALANZA ACUMULADA'!G56)</f>
        <v>0</v>
      </c>
      <c r="E58" s="28">
        <f t="shared" si="51"/>
        <v>0</v>
      </c>
      <c r="F58" s="553">
        <f t="shared" si="52"/>
        <v>0</v>
      </c>
      <c r="G58" s="553">
        <f t="shared" si="53"/>
        <v>0</v>
      </c>
      <c r="H58" s="30"/>
      <c r="I58" s="127" t="s">
        <v>532</v>
      </c>
      <c r="J58" s="31">
        <f>SUM('BALANZA ACUMULADA'!L122)</f>
        <v>0</v>
      </c>
      <c r="K58" s="31"/>
      <c r="L58" s="31">
        <f>SUM('BALANZA ACUMULADA'!H122)</f>
        <v>0</v>
      </c>
      <c r="M58" s="31">
        <f t="shared" ref="M58" si="56">SUM(J58-L58)</f>
        <v>0</v>
      </c>
      <c r="N58" s="553">
        <f>SUM(M58)</f>
        <v>0</v>
      </c>
      <c r="O58" s="553">
        <f>-M58</f>
        <v>0</v>
      </c>
    </row>
    <row r="59" spans="1:15" ht="15" customHeight="1">
      <c r="A59" s="27" t="s">
        <v>619</v>
      </c>
      <c r="B59" s="31">
        <f>SUM('BALANZA ACUMULADA'!K57)</f>
        <v>0</v>
      </c>
      <c r="C59" s="29"/>
      <c r="D59" s="31">
        <f>SUM('BALANZA ACUMULADA'!G57)</f>
        <v>0</v>
      </c>
      <c r="E59" s="28">
        <f t="shared" si="51"/>
        <v>0</v>
      </c>
      <c r="F59" s="553">
        <f t="shared" si="52"/>
        <v>0</v>
      </c>
      <c r="G59" s="553">
        <f t="shared" si="53"/>
        <v>0</v>
      </c>
      <c r="H59" s="30"/>
      <c r="I59" s="127"/>
      <c r="J59" s="31"/>
      <c r="K59" s="31"/>
      <c r="L59" s="31"/>
      <c r="M59" s="31"/>
      <c r="N59" s="31"/>
      <c r="O59" s="31"/>
    </row>
    <row r="60" spans="1:15" ht="15" customHeight="1">
      <c r="A60" s="555" t="s">
        <v>547</v>
      </c>
      <c r="B60" s="556">
        <f>SUM(B61:B66)</f>
        <v>0</v>
      </c>
      <c r="C60" s="557"/>
      <c r="D60" s="556">
        <f>SUM(D61:D66)</f>
        <v>0</v>
      </c>
      <c r="E60" s="556">
        <f t="shared" ref="E60:G60" si="57">SUM(E61:E66)</f>
        <v>0</v>
      </c>
      <c r="F60" s="556">
        <f t="shared" si="57"/>
        <v>0</v>
      </c>
      <c r="G60" s="558">
        <f t="shared" si="57"/>
        <v>0</v>
      </c>
      <c r="H60" s="24"/>
      <c r="I60" s="128" t="s">
        <v>534</v>
      </c>
      <c r="J60" s="117">
        <f>SUM(J61:J62)</f>
        <v>0</v>
      </c>
      <c r="K60" s="117"/>
      <c r="L60" s="117">
        <f>SUM(L61:L62)</f>
        <v>0</v>
      </c>
      <c r="M60" s="117">
        <f t="shared" ref="M60:O60" si="58">SUM(M61:M62)</f>
        <v>0</v>
      </c>
      <c r="N60" s="117">
        <f t="shared" si="58"/>
        <v>0</v>
      </c>
      <c r="O60" s="118">
        <f t="shared" si="58"/>
        <v>0</v>
      </c>
    </row>
    <row r="61" spans="1:15" ht="15" customHeight="1">
      <c r="A61" s="27" t="s">
        <v>549</v>
      </c>
      <c r="B61" s="31">
        <f>SUM('BALANZA ACUMULADA'!K58)</f>
        <v>0</v>
      </c>
      <c r="C61" s="29"/>
      <c r="D61" s="31">
        <f>SUM('BALANZA ACUMULADA'!G58)</f>
        <v>0</v>
      </c>
      <c r="E61" s="28">
        <f t="shared" ref="E61:E66" si="59">SUM(B61-D61)</f>
        <v>0</v>
      </c>
      <c r="F61" s="553">
        <f t="shared" ref="F61:F65" si="60">-E61</f>
        <v>0</v>
      </c>
      <c r="G61" s="553">
        <f t="shared" ref="G61:G65" si="61">E61</f>
        <v>0</v>
      </c>
      <c r="H61" s="30"/>
      <c r="I61" s="127" t="s">
        <v>536</v>
      </c>
      <c r="J61" s="29">
        <f>SUM('BALANZA ACUMULADA'!L123)</f>
        <v>0</v>
      </c>
      <c r="K61" s="31"/>
      <c r="L61" s="29">
        <f>SUM('BALANZA ACUMULADA'!H123)</f>
        <v>0</v>
      </c>
      <c r="M61" s="31">
        <f t="shared" ref="M61:M62" si="62">SUM(J61-L61)</f>
        <v>0</v>
      </c>
      <c r="N61" s="553">
        <f t="shared" ref="N61:N62" si="63">SUM(M61)</f>
        <v>0</v>
      </c>
      <c r="O61" s="553">
        <f t="shared" ref="O61:O62" si="64">-M61</f>
        <v>0</v>
      </c>
    </row>
    <row r="62" spans="1:15" ht="15" customHeight="1">
      <c r="A62" s="27" t="s">
        <v>551</v>
      </c>
      <c r="B62" s="31">
        <f>SUM('BALANZA ACUMULADA'!K59)</f>
        <v>0</v>
      </c>
      <c r="C62" s="29"/>
      <c r="D62" s="31">
        <f>SUM('BALANZA ACUMULADA'!G59)</f>
        <v>0</v>
      </c>
      <c r="E62" s="28">
        <f t="shared" si="59"/>
        <v>0</v>
      </c>
      <c r="F62" s="553">
        <f t="shared" si="60"/>
        <v>0</v>
      </c>
      <c r="G62" s="553">
        <f t="shared" si="61"/>
        <v>0</v>
      </c>
      <c r="H62" s="30"/>
      <c r="I62" s="127" t="s">
        <v>538</v>
      </c>
      <c r="J62" s="31">
        <f>SUM('BALANZA ACUMULADA'!L124)</f>
        <v>0</v>
      </c>
      <c r="K62" s="31"/>
      <c r="L62" s="31">
        <f>SUM('BALANZA ACUMULADA'!H124)</f>
        <v>0</v>
      </c>
      <c r="M62" s="31">
        <f t="shared" si="62"/>
        <v>0</v>
      </c>
      <c r="N62" s="553">
        <f t="shared" si="63"/>
        <v>0</v>
      </c>
      <c r="O62" s="553">
        <f t="shared" si="64"/>
        <v>0</v>
      </c>
    </row>
    <row r="63" spans="1:15" ht="15" customHeight="1">
      <c r="A63" s="27" t="s">
        <v>553</v>
      </c>
      <c r="B63" s="31">
        <f>SUM('BALANZA ACUMULADA'!K60)</f>
        <v>0</v>
      </c>
      <c r="C63" s="29"/>
      <c r="D63" s="31">
        <f>SUM('BALANZA ACUMULADA'!G60)</f>
        <v>0</v>
      </c>
      <c r="E63" s="28">
        <f t="shared" si="59"/>
        <v>0</v>
      </c>
      <c r="F63" s="553">
        <f t="shared" si="60"/>
        <v>0</v>
      </c>
      <c r="G63" s="553">
        <f t="shared" si="61"/>
        <v>0</v>
      </c>
      <c r="H63" s="30"/>
      <c r="I63" s="125"/>
      <c r="J63" s="31"/>
      <c r="K63" s="31"/>
      <c r="L63" s="31"/>
      <c r="M63" s="31"/>
      <c r="N63" s="31"/>
      <c r="O63" s="31"/>
    </row>
    <row r="64" spans="1:15" ht="15" customHeight="1">
      <c r="A64" s="27" t="s">
        <v>555</v>
      </c>
      <c r="B64" s="31">
        <f>SUM('BALANZA ACUMULADA'!K61)</f>
        <v>0</v>
      </c>
      <c r="C64" s="29"/>
      <c r="D64" s="31">
        <f>SUM('BALANZA ACUMULADA'!G61)</f>
        <v>0</v>
      </c>
      <c r="E64" s="28">
        <f t="shared" si="59"/>
        <v>0</v>
      </c>
      <c r="F64" s="553">
        <f t="shared" si="60"/>
        <v>0</v>
      </c>
      <c r="G64" s="553">
        <f t="shared" si="61"/>
        <v>0</v>
      </c>
      <c r="H64" s="30"/>
      <c r="I64" s="126" t="s">
        <v>1068</v>
      </c>
      <c r="J64" s="109">
        <f>SUM(J65:J66)</f>
        <v>0</v>
      </c>
      <c r="K64" s="109"/>
      <c r="L64" s="109">
        <f>SUM(L65:L66)</f>
        <v>0</v>
      </c>
      <c r="M64" s="109">
        <f t="shared" ref="M64:O64" si="65">SUM(M65:M66)</f>
        <v>0</v>
      </c>
      <c r="N64" s="109">
        <f t="shared" si="65"/>
        <v>0</v>
      </c>
      <c r="O64" s="109">
        <f t="shared" si="65"/>
        <v>0</v>
      </c>
    </row>
    <row r="65" spans="1:15" ht="15" customHeight="1">
      <c r="A65" s="27" t="s">
        <v>557</v>
      </c>
      <c r="B65" s="31">
        <f>SUM('BALANZA ACUMULADA'!K62)</f>
        <v>0</v>
      </c>
      <c r="C65" s="29"/>
      <c r="D65" s="31">
        <f>SUM('BALANZA ACUMULADA'!G62)</f>
        <v>0</v>
      </c>
      <c r="E65" s="28">
        <f t="shared" si="59"/>
        <v>0</v>
      </c>
      <c r="F65" s="553">
        <f t="shared" si="60"/>
        <v>0</v>
      </c>
      <c r="G65" s="553">
        <f t="shared" si="61"/>
        <v>0</v>
      </c>
      <c r="H65" s="30"/>
      <c r="I65" s="127" t="s">
        <v>1605</v>
      </c>
      <c r="J65" s="31">
        <f>SUM('BALANZA ACUMULADA'!L125)</f>
        <v>0</v>
      </c>
      <c r="K65" s="31"/>
      <c r="L65" s="31">
        <f>SUM('BALANZA ACUMULADA'!H125)</f>
        <v>0</v>
      </c>
      <c r="M65" s="31">
        <f>SUM(J65-L65)</f>
        <v>0</v>
      </c>
      <c r="N65" s="553">
        <f>SUM(M65)</f>
        <v>0</v>
      </c>
      <c r="O65" s="553">
        <f>-M65</f>
        <v>0</v>
      </c>
    </row>
    <row r="66" spans="1:15" ht="15" customHeight="1">
      <c r="A66" s="27" t="s">
        <v>558</v>
      </c>
      <c r="B66" s="31">
        <f>SUM('BALANZA ACUMULADA'!K63)</f>
        <v>0</v>
      </c>
      <c r="C66" s="29"/>
      <c r="D66" s="31">
        <f>SUM('BALANZA ACUMULADA'!G63)</f>
        <v>0</v>
      </c>
      <c r="E66" s="28">
        <f t="shared" si="59"/>
        <v>0</v>
      </c>
      <c r="F66" s="553">
        <f>-E66</f>
        <v>0</v>
      </c>
      <c r="G66" s="553">
        <f>E66</f>
        <v>0</v>
      </c>
      <c r="H66" s="30"/>
      <c r="I66" s="127" t="s">
        <v>1534</v>
      </c>
      <c r="J66" s="31">
        <f>SUM('BALANZA ACUMULADA'!L126)</f>
        <v>0</v>
      </c>
      <c r="K66" s="31"/>
      <c r="L66" s="31">
        <f>SUM('BALANZA ACUMULADA'!H126)</f>
        <v>0</v>
      </c>
      <c r="M66" s="31">
        <f t="shared" ref="M66" si="66">SUM(J66-L66)</f>
        <v>0</v>
      </c>
      <c r="N66" s="553">
        <f>SUM(M66)</f>
        <v>0</v>
      </c>
      <c r="O66" s="553">
        <f>-M66</f>
        <v>0</v>
      </c>
    </row>
    <row r="67" spans="1:15" ht="15" customHeight="1">
      <c r="A67" s="105" t="s">
        <v>559</v>
      </c>
      <c r="B67" s="106">
        <f>SUM(B68:B75)</f>
        <v>0</v>
      </c>
      <c r="C67" s="107"/>
      <c r="D67" s="106">
        <f>SUM(D68:D75)</f>
        <v>0</v>
      </c>
      <c r="E67" s="106">
        <f t="shared" ref="E67:G67" si="67">SUM(E68:E75)</f>
        <v>0</v>
      </c>
      <c r="F67" s="106">
        <f t="shared" si="67"/>
        <v>0</v>
      </c>
      <c r="G67" s="108">
        <f t="shared" si="67"/>
        <v>0</v>
      </c>
      <c r="H67" s="30"/>
      <c r="I67" s="9"/>
      <c r="J67" s="4"/>
      <c r="K67" s="4"/>
      <c r="L67" s="4"/>
      <c r="M67" s="4"/>
      <c r="N67" s="4"/>
      <c r="O67" s="4"/>
    </row>
    <row r="68" spans="1:15" ht="15" customHeight="1">
      <c r="A68" s="27" t="s">
        <v>560</v>
      </c>
      <c r="B68" s="31">
        <f>SUM('BALANZA ACUMULADA'!K64)</f>
        <v>0</v>
      </c>
      <c r="C68" s="29"/>
      <c r="D68" s="31">
        <f>SUM('BALANZA ACUMULADA'!G64)</f>
        <v>0</v>
      </c>
      <c r="E68" s="28">
        <f t="shared" ref="E68:E75" si="68">SUM(B68-D68)</f>
        <v>0</v>
      </c>
      <c r="F68" s="553">
        <f t="shared" ref="F68:F75" si="69">-E68</f>
        <v>0</v>
      </c>
      <c r="G68" s="553">
        <f t="shared" ref="G68:G75" si="70">E68</f>
        <v>0</v>
      </c>
      <c r="H68" s="30"/>
      <c r="I68" s="126" t="s">
        <v>541</v>
      </c>
      <c r="J68" s="110">
        <f>SUM(J69:J74)</f>
        <v>0</v>
      </c>
      <c r="K68" s="110"/>
      <c r="L68" s="110">
        <f>SUM(L69:L74)</f>
        <v>0</v>
      </c>
      <c r="M68" s="110">
        <f>SUM(M69:M74)</f>
        <v>0</v>
      </c>
      <c r="N68" s="110">
        <f>SUM(N69:N74)</f>
        <v>0</v>
      </c>
      <c r="O68" s="114">
        <f>SUM(O69:O74)</f>
        <v>0</v>
      </c>
    </row>
    <row r="69" spans="1:15" ht="15" customHeight="1">
      <c r="A69" s="27" t="s">
        <v>561</v>
      </c>
      <c r="B69" s="31">
        <f>SUM('BALANZA ACUMULADA'!K65)</f>
        <v>0</v>
      </c>
      <c r="C69" s="29"/>
      <c r="D69" s="31">
        <f>SUM('BALANZA ACUMULADA'!G65)</f>
        <v>0</v>
      </c>
      <c r="E69" s="28">
        <f t="shared" si="68"/>
        <v>0</v>
      </c>
      <c r="F69" s="553">
        <f t="shared" si="69"/>
        <v>0</v>
      </c>
      <c r="G69" s="553">
        <f t="shared" si="70"/>
        <v>0</v>
      </c>
      <c r="H69" s="24"/>
      <c r="I69" s="127" t="s">
        <v>543</v>
      </c>
      <c r="J69" s="29">
        <f>SUM('BALANZA ACUMULADA'!L127)</f>
        <v>0</v>
      </c>
      <c r="K69" s="29"/>
      <c r="L69" s="29">
        <f>SUM('BALANZA ACUMULADA'!H127)</f>
        <v>0</v>
      </c>
      <c r="M69" s="31">
        <f t="shared" ref="M69:M71" si="71">SUM(J69-L69)</f>
        <v>0</v>
      </c>
      <c r="N69" s="553">
        <f t="shared" ref="N69:N71" si="72">SUM(M69)</f>
        <v>0</v>
      </c>
      <c r="O69" s="553">
        <f t="shared" ref="O69:O71" si="73">-M69</f>
        <v>0</v>
      </c>
    </row>
    <row r="70" spans="1:15" ht="15" customHeight="1">
      <c r="A70" s="27" t="s">
        <v>563</v>
      </c>
      <c r="B70" s="31">
        <f>SUM('BALANZA ACUMULADA'!K66)</f>
        <v>0</v>
      </c>
      <c r="C70" s="29"/>
      <c r="D70" s="31">
        <f>SUM('BALANZA ACUMULADA'!G66)</f>
        <v>0</v>
      </c>
      <c r="E70" s="28">
        <f t="shared" si="68"/>
        <v>0</v>
      </c>
      <c r="F70" s="553">
        <f t="shared" si="69"/>
        <v>0</v>
      </c>
      <c r="G70" s="553">
        <f t="shared" si="70"/>
        <v>0</v>
      </c>
      <c r="H70" s="30"/>
      <c r="I70" s="127" t="s">
        <v>620</v>
      </c>
      <c r="J70" s="31">
        <f>SUM('BALANZA ACUMULADA'!L128)</f>
        <v>0</v>
      </c>
      <c r="K70" s="31"/>
      <c r="L70" s="31">
        <f>SUM('BALANZA ACUMULADA'!H128)</f>
        <v>0</v>
      </c>
      <c r="M70" s="31">
        <f t="shared" si="71"/>
        <v>0</v>
      </c>
      <c r="N70" s="553">
        <f t="shared" si="72"/>
        <v>0</v>
      </c>
      <c r="O70" s="553">
        <f t="shared" si="73"/>
        <v>0</v>
      </c>
    </row>
    <row r="71" spans="1:15" ht="15" customHeight="1">
      <c r="A71" s="27" t="s">
        <v>564</v>
      </c>
      <c r="B71" s="31">
        <f>SUM('BALANZA ACUMULADA'!K67)</f>
        <v>0</v>
      </c>
      <c r="C71" s="29"/>
      <c r="D71" s="31">
        <f>SUM('BALANZA ACUMULADA'!G67)</f>
        <v>0</v>
      </c>
      <c r="E71" s="28">
        <f t="shared" si="68"/>
        <v>0</v>
      </c>
      <c r="F71" s="553">
        <f t="shared" si="69"/>
        <v>0</v>
      </c>
      <c r="G71" s="553">
        <f t="shared" si="70"/>
        <v>0</v>
      </c>
      <c r="H71" s="30"/>
      <c r="I71" s="127" t="s">
        <v>546</v>
      </c>
      <c r="J71" s="31">
        <f>SUM('BALANZA ACUMULADA'!L129)</f>
        <v>0</v>
      </c>
      <c r="K71" s="31"/>
      <c r="L71" s="31">
        <f>SUM('BALANZA ACUMULADA'!H129)</f>
        <v>0</v>
      </c>
      <c r="M71" s="31">
        <f t="shared" si="71"/>
        <v>0</v>
      </c>
      <c r="N71" s="553">
        <f t="shared" si="72"/>
        <v>0</v>
      </c>
      <c r="O71" s="553">
        <f t="shared" si="73"/>
        <v>0</v>
      </c>
    </row>
    <row r="72" spans="1:15" ht="15" customHeight="1">
      <c r="A72" s="27" t="s">
        <v>566</v>
      </c>
      <c r="B72" s="31">
        <f>SUM('BALANZA ACUMULADA'!K68)</f>
        <v>0</v>
      </c>
      <c r="C72" s="29"/>
      <c r="D72" s="31">
        <f>SUM('BALANZA ACUMULADA'!G68)</f>
        <v>0</v>
      </c>
      <c r="E72" s="28">
        <f t="shared" si="68"/>
        <v>0</v>
      </c>
      <c r="F72" s="553">
        <f t="shared" si="69"/>
        <v>0</v>
      </c>
      <c r="G72" s="553">
        <f t="shared" si="70"/>
        <v>0</v>
      </c>
      <c r="H72" s="30"/>
      <c r="I72" s="596" t="s">
        <v>1536</v>
      </c>
      <c r="J72" s="31">
        <f>SUM('BALANZA ACUMULADA'!L130)</f>
        <v>0</v>
      </c>
      <c r="K72" s="31"/>
      <c r="L72" s="31">
        <f>SUM('BALANZA ACUMULADA'!H130)</f>
        <v>0</v>
      </c>
      <c r="M72" s="31">
        <f t="shared" ref="M72" si="74">SUM(J72-L72)</f>
        <v>0</v>
      </c>
      <c r="N72" s="553">
        <f t="shared" ref="N72" si="75">SUM(M72)</f>
        <v>0</v>
      </c>
      <c r="O72" s="553">
        <f t="shared" ref="O72" si="76">-M72</f>
        <v>0</v>
      </c>
    </row>
    <row r="73" spans="1:15" ht="15" customHeight="1">
      <c r="A73" s="27" t="s">
        <v>567</v>
      </c>
      <c r="B73" s="31">
        <f>SUM('BALANZA ACUMULADA'!K69)</f>
        <v>0</v>
      </c>
      <c r="C73" s="29"/>
      <c r="D73" s="31">
        <f>SUM('BALANZA ACUMULADA'!G69)</f>
        <v>0</v>
      </c>
      <c r="E73" s="28">
        <f t="shared" si="68"/>
        <v>0</v>
      </c>
      <c r="F73" s="553">
        <f t="shared" si="69"/>
        <v>0</v>
      </c>
      <c r="G73" s="553">
        <f t="shared" si="70"/>
        <v>0</v>
      </c>
      <c r="H73" s="30"/>
      <c r="I73" s="127" t="s">
        <v>621</v>
      </c>
      <c r="J73" s="31">
        <f>SUM('BALANZA ACUMULADA'!L131)</f>
        <v>0</v>
      </c>
      <c r="K73" s="31"/>
      <c r="L73" s="31">
        <f>SUM('BALANZA ACUMULADA'!H131)</f>
        <v>0</v>
      </c>
      <c r="M73" s="31">
        <f>SUM(J73-L73)</f>
        <v>0</v>
      </c>
      <c r="N73" s="553">
        <f>SUM(M73)</f>
        <v>0</v>
      </c>
      <c r="O73" s="553">
        <f>-M73</f>
        <v>0</v>
      </c>
    </row>
    <row r="74" spans="1:15" ht="15" customHeight="1">
      <c r="A74" s="27" t="s">
        <v>568</v>
      </c>
      <c r="B74" s="31">
        <f>SUM('BALANZA ACUMULADA'!K70)</f>
        <v>0</v>
      </c>
      <c r="C74" s="29"/>
      <c r="D74" s="31">
        <f>SUM('BALANZA ACUMULADA'!G70)</f>
        <v>0</v>
      </c>
      <c r="E74" s="28">
        <f t="shared" si="68"/>
        <v>0</v>
      </c>
      <c r="F74" s="553">
        <f t="shared" si="69"/>
        <v>0</v>
      </c>
      <c r="G74" s="553">
        <f t="shared" si="70"/>
        <v>0</v>
      </c>
      <c r="H74" s="30"/>
      <c r="I74" s="127" t="s">
        <v>1350</v>
      </c>
      <c r="J74" s="31">
        <f>SUM('BALANZA ACUMULADA'!L132)</f>
        <v>0</v>
      </c>
      <c r="K74" s="31"/>
      <c r="L74" s="31">
        <f>SUM('BALANZA ACUMULADA'!H132)</f>
        <v>0</v>
      </c>
      <c r="M74" s="31">
        <f>SUM(J74-L74)</f>
        <v>0</v>
      </c>
      <c r="N74" s="553">
        <f t="shared" ref="N74" si="77">SUM(M74)</f>
        <v>0</v>
      </c>
      <c r="O74" s="553">
        <f t="shared" ref="O74" si="78">-M74</f>
        <v>0</v>
      </c>
    </row>
    <row r="75" spans="1:15" ht="15" customHeight="1">
      <c r="A75" s="27" t="s">
        <v>569</v>
      </c>
      <c r="B75" s="31">
        <f>SUM('BALANZA ACUMULADA'!K71)</f>
        <v>0</v>
      </c>
      <c r="C75" s="29"/>
      <c r="D75" s="31">
        <f>SUM('BALANZA ACUMULADA'!G71)</f>
        <v>0</v>
      </c>
      <c r="E75" s="28">
        <f t="shared" si="68"/>
        <v>0</v>
      </c>
      <c r="F75" s="553">
        <f t="shared" si="69"/>
        <v>0</v>
      </c>
      <c r="G75" s="553">
        <f t="shared" si="70"/>
        <v>0</v>
      </c>
      <c r="H75" s="24"/>
      <c r="I75" s="126" t="s">
        <v>548</v>
      </c>
      <c r="J75" s="109">
        <f>SUM(J76:J79)</f>
        <v>0</v>
      </c>
      <c r="K75" s="109"/>
      <c r="L75" s="109">
        <f>SUM(L76:L79)</f>
        <v>0</v>
      </c>
      <c r="M75" s="109">
        <f t="shared" ref="M75:O75" si="79">SUM(M76:M79)</f>
        <v>0</v>
      </c>
      <c r="N75" s="109">
        <f t="shared" si="79"/>
        <v>0</v>
      </c>
      <c r="O75" s="111">
        <f t="shared" si="79"/>
        <v>0</v>
      </c>
    </row>
    <row r="76" spans="1:15" ht="15" customHeight="1">
      <c r="A76" s="101" t="s">
        <v>570</v>
      </c>
      <c r="B76" s="102">
        <f>SUM(B77:B81)</f>
        <v>0</v>
      </c>
      <c r="C76" s="103"/>
      <c r="D76" s="102">
        <f>SUM(D77:D81)</f>
        <v>0</v>
      </c>
      <c r="E76" s="102">
        <f t="shared" ref="E76:G76" si="80">SUM(E77:E81)</f>
        <v>0</v>
      </c>
      <c r="F76" s="102">
        <f t="shared" si="80"/>
        <v>0</v>
      </c>
      <c r="G76" s="104">
        <f t="shared" si="80"/>
        <v>0</v>
      </c>
      <c r="H76" s="30"/>
      <c r="I76" s="127" t="s">
        <v>550</v>
      </c>
      <c r="J76" s="31">
        <f>SUM('BALANZA ACUMULADA'!L133)</f>
        <v>0</v>
      </c>
      <c r="K76" s="31"/>
      <c r="L76" s="31">
        <f>SUM('BALANZA ACUMULADA'!H133)</f>
        <v>0</v>
      </c>
      <c r="M76" s="31">
        <f t="shared" ref="M76:M79" si="81">SUM(J76-L76)</f>
        <v>0</v>
      </c>
      <c r="N76" s="553">
        <f t="shared" ref="N76:N79" si="82">SUM(M76)</f>
        <v>0</v>
      </c>
      <c r="O76" s="553">
        <f t="shared" ref="O76:O79" si="83">-M76</f>
        <v>0</v>
      </c>
    </row>
    <row r="77" spans="1:15" ht="15" customHeight="1">
      <c r="A77" s="27" t="s">
        <v>572</v>
      </c>
      <c r="B77" s="31">
        <f>SUM('BALANZA ACUMULADA'!K72)</f>
        <v>0</v>
      </c>
      <c r="C77" s="29"/>
      <c r="D77" s="31">
        <f>SUM('BALANZA ACUMULADA'!G72)</f>
        <v>0</v>
      </c>
      <c r="E77" s="28">
        <f t="shared" ref="E77:E81" si="84">SUM(B77-D77)</f>
        <v>0</v>
      </c>
      <c r="F77" s="553">
        <f t="shared" ref="F77:F81" si="85">-E77</f>
        <v>0</v>
      </c>
      <c r="G77" s="553">
        <f t="shared" ref="G77:G81" si="86">E77</f>
        <v>0</v>
      </c>
      <c r="H77" s="30"/>
      <c r="I77" s="127" t="s">
        <v>552</v>
      </c>
      <c r="J77" s="29">
        <f>SUM('BALANZA ACUMULADA'!L134)</f>
        <v>0</v>
      </c>
      <c r="K77" s="29"/>
      <c r="L77" s="29">
        <f>SUM('BALANZA ACUMULADA'!H134)</f>
        <v>0</v>
      </c>
      <c r="M77" s="31">
        <f t="shared" si="81"/>
        <v>0</v>
      </c>
      <c r="N77" s="553">
        <f t="shared" si="82"/>
        <v>0</v>
      </c>
      <c r="O77" s="553">
        <f t="shared" si="83"/>
        <v>0</v>
      </c>
    </row>
    <row r="78" spans="1:15" ht="15" customHeight="1">
      <c r="A78" s="27" t="s">
        <v>573</v>
      </c>
      <c r="B78" s="31">
        <f>SUM('BALANZA ACUMULADA'!K73)</f>
        <v>0</v>
      </c>
      <c r="C78" s="29"/>
      <c r="D78" s="31">
        <f>SUM('BALANZA ACUMULADA'!G73)</f>
        <v>0</v>
      </c>
      <c r="E78" s="28">
        <f t="shared" si="84"/>
        <v>0</v>
      </c>
      <c r="F78" s="553">
        <f t="shared" si="85"/>
        <v>0</v>
      </c>
      <c r="G78" s="553">
        <f t="shared" si="86"/>
        <v>0</v>
      </c>
      <c r="H78" s="30"/>
      <c r="I78" s="127" t="s">
        <v>554</v>
      </c>
      <c r="J78" s="31">
        <f>SUM('BALANZA ACUMULADA'!L135)</f>
        <v>0</v>
      </c>
      <c r="K78" s="31"/>
      <c r="L78" s="31">
        <f>SUM('BALANZA ACUMULADA'!H135)</f>
        <v>0</v>
      </c>
      <c r="M78" s="31">
        <f t="shared" si="81"/>
        <v>0</v>
      </c>
      <c r="N78" s="553">
        <f t="shared" si="82"/>
        <v>0</v>
      </c>
      <c r="O78" s="553">
        <f t="shared" si="83"/>
        <v>0</v>
      </c>
    </row>
    <row r="79" spans="1:15" ht="15" customHeight="1">
      <c r="A79" s="27" t="s">
        <v>574</v>
      </c>
      <c r="B79" s="31">
        <f>SUM('BALANZA ACUMULADA'!K74)</f>
        <v>0</v>
      </c>
      <c r="C79" s="29"/>
      <c r="D79" s="31">
        <f>SUM('BALANZA ACUMULADA'!G74)</f>
        <v>0</v>
      </c>
      <c r="E79" s="28">
        <f t="shared" si="84"/>
        <v>0</v>
      </c>
      <c r="F79" s="553">
        <f t="shared" si="85"/>
        <v>0</v>
      </c>
      <c r="G79" s="553">
        <f t="shared" si="86"/>
        <v>0</v>
      </c>
      <c r="H79" s="27"/>
      <c r="I79" s="127" t="s">
        <v>556</v>
      </c>
      <c r="J79" s="31">
        <f>SUM('BALANZA ACUMULADA'!L136)</f>
        <v>0</v>
      </c>
      <c r="K79" s="31"/>
      <c r="L79" s="31">
        <f>SUM('BALANZA ACUMULADA'!H136)</f>
        <v>0</v>
      </c>
      <c r="M79" s="31">
        <f t="shared" si="81"/>
        <v>0</v>
      </c>
      <c r="N79" s="553">
        <f t="shared" si="82"/>
        <v>0</v>
      </c>
      <c r="O79" s="553">
        <f t="shared" si="83"/>
        <v>0</v>
      </c>
    </row>
    <row r="80" spans="1:15" ht="15" customHeight="1">
      <c r="A80" s="27" t="s">
        <v>576</v>
      </c>
      <c r="B80" s="31">
        <f>SUM('BALANZA ACUMULADA'!K75)</f>
        <v>0</v>
      </c>
      <c r="C80" s="29"/>
      <c r="D80" s="31">
        <f>SUM('BALANZA ACUMULADA'!G75)</f>
        <v>0</v>
      </c>
      <c r="E80" s="28">
        <f t="shared" si="84"/>
        <v>0</v>
      </c>
      <c r="F80" s="553">
        <f t="shared" si="85"/>
        <v>0</v>
      </c>
      <c r="G80" s="553">
        <f t="shared" si="86"/>
        <v>0</v>
      </c>
      <c r="H80" s="24"/>
      <c r="I80" s="125"/>
      <c r="J80" s="31"/>
      <c r="K80" s="31"/>
      <c r="L80" s="31"/>
      <c r="M80" s="31"/>
      <c r="N80" s="31"/>
      <c r="O80" s="31"/>
    </row>
    <row r="81" spans="1:15" ht="15" customHeight="1">
      <c r="A81" s="27" t="s">
        <v>578</v>
      </c>
      <c r="B81" s="35">
        <f>SUM('BALANZA ACUMULADA'!K76)</f>
        <v>0</v>
      </c>
      <c r="C81" s="29"/>
      <c r="D81" s="35">
        <f>SUM('BALANZA ACUMULADA'!G76)</f>
        <v>0</v>
      </c>
      <c r="E81" s="28">
        <f t="shared" si="84"/>
        <v>0</v>
      </c>
      <c r="F81" s="553">
        <f t="shared" si="85"/>
        <v>0</v>
      </c>
      <c r="G81" s="553">
        <f t="shared" si="86"/>
        <v>0</v>
      </c>
      <c r="H81" s="30"/>
      <c r="I81" s="142" t="s">
        <v>622</v>
      </c>
      <c r="J81" s="140">
        <f t="shared" ref="J81:O81" si="87">SUM(J75+J68+J64+J60+J57+J54)</f>
        <v>0</v>
      </c>
      <c r="K81" s="140">
        <f t="shared" si="87"/>
        <v>0</v>
      </c>
      <c r="L81" s="140">
        <f t="shared" si="87"/>
        <v>0</v>
      </c>
      <c r="M81" s="140">
        <f t="shared" si="87"/>
        <v>0</v>
      </c>
      <c r="N81" s="140">
        <f t="shared" si="87"/>
        <v>0</v>
      </c>
      <c r="O81" s="140">
        <f t="shared" si="87"/>
        <v>0</v>
      </c>
    </row>
    <row r="82" spans="1:15" ht="15" customHeight="1">
      <c r="A82" s="101" t="s">
        <v>580</v>
      </c>
      <c r="B82" s="102">
        <f>SUM(B83:B86)</f>
        <v>0</v>
      </c>
      <c r="C82" s="103"/>
      <c r="D82" s="102">
        <f>SUM(D83:D86)</f>
        <v>0</v>
      </c>
      <c r="E82" s="102">
        <f t="shared" ref="E82:G82" si="88">SUM(E83:E86)</f>
        <v>0</v>
      </c>
      <c r="F82" s="102">
        <f t="shared" si="88"/>
        <v>0</v>
      </c>
      <c r="G82" s="104">
        <f t="shared" si="88"/>
        <v>0</v>
      </c>
      <c r="H82" s="4"/>
      <c r="I82" s="125"/>
      <c r="J82" s="31"/>
      <c r="K82" s="31"/>
      <c r="L82" s="31"/>
      <c r="M82" s="31"/>
      <c r="N82" s="31"/>
      <c r="O82" s="31"/>
    </row>
    <row r="83" spans="1:15" ht="15" customHeight="1">
      <c r="A83" s="27" t="s">
        <v>626</v>
      </c>
      <c r="B83" s="31">
        <f>-'BALANZA ACUMULADA'!L77</f>
        <v>0</v>
      </c>
      <c r="C83" s="29"/>
      <c r="D83" s="31">
        <f>-'BALANZA ACUMULADA'!H77</f>
        <v>0</v>
      </c>
      <c r="E83" s="28">
        <f t="shared" ref="E83:E86" si="89">SUM(B83-D83)</f>
        <v>0</v>
      </c>
      <c r="F83" s="553">
        <f t="shared" ref="F83:F86" si="90">-E83</f>
        <v>0</v>
      </c>
      <c r="G83" s="553">
        <f t="shared" ref="G83:G86" si="91">E83</f>
        <v>0</v>
      </c>
      <c r="H83" s="30"/>
      <c r="I83" s="142" t="s">
        <v>623</v>
      </c>
      <c r="J83" s="140">
        <f>SUM(J81+J49)</f>
        <v>360402.69</v>
      </c>
      <c r="K83" s="140"/>
      <c r="L83" s="140">
        <f>SUM(L81+L49)</f>
        <v>692783.4800000001</v>
      </c>
      <c r="M83" s="140">
        <f>SUM(M81+M49)</f>
        <v>-332380.79000000004</v>
      </c>
      <c r="N83" s="140">
        <f>SUM(N81+N49)</f>
        <v>-332380.79000000004</v>
      </c>
      <c r="O83" s="141">
        <f>SUM(O81+O49)</f>
        <v>0</v>
      </c>
    </row>
    <row r="84" spans="1:15" ht="15" customHeight="1">
      <c r="A84" s="27" t="s">
        <v>627</v>
      </c>
      <c r="B84" s="29">
        <f>-'BALANZA ACUMULADA'!L78</f>
        <v>0</v>
      </c>
      <c r="C84" s="29"/>
      <c r="D84" s="29">
        <f>-'BALANZA ACUMULADA'!H78</f>
        <v>0</v>
      </c>
      <c r="E84" s="28">
        <f t="shared" si="89"/>
        <v>0</v>
      </c>
      <c r="F84" s="553">
        <f t="shared" si="90"/>
        <v>0</v>
      </c>
      <c r="G84" s="553">
        <f t="shared" si="91"/>
        <v>0</v>
      </c>
      <c r="H84" s="4"/>
      <c r="I84" s="127"/>
      <c r="J84" s="31"/>
      <c r="K84" s="31"/>
      <c r="L84" s="31"/>
      <c r="M84" s="31"/>
      <c r="N84" s="31"/>
      <c r="O84" s="31"/>
    </row>
    <row r="85" spans="1:15" ht="15" customHeight="1">
      <c r="A85" s="27" t="s">
        <v>628</v>
      </c>
      <c r="B85" s="31">
        <f>-'BALANZA ACUMULADA'!L79</f>
        <v>0</v>
      </c>
      <c r="C85" s="29"/>
      <c r="D85" s="31">
        <f>-'BALANZA ACUMULADA'!H79</f>
        <v>0</v>
      </c>
      <c r="E85" s="28">
        <f t="shared" si="89"/>
        <v>0</v>
      </c>
      <c r="F85" s="553">
        <f t="shared" si="90"/>
        <v>0</v>
      </c>
      <c r="G85" s="553">
        <f t="shared" si="91"/>
        <v>0</v>
      </c>
      <c r="H85" s="30"/>
      <c r="I85" s="125" t="s">
        <v>624</v>
      </c>
      <c r="J85" s="31"/>
      <c r="K85" s="31"/>
      <c r="L85" s="31"/>
      <c r="M85" s="31"/>
      <c r="N85" s="31"/>
      <c r="O85" s="31"/>
    </row>
    <row r="86" spans="1:15" ht="15" customHeight="1">
      <c r="A86" s="27" t="s">
        <v>585</v>
      </c>
      <c r="B86" s="29">
        <f>-'BALANZA ACUMULADA'!L80</f>
        <v>0</v>
      </c>
      <c r="C86" s="29"/>
      <c r="D86" s="29">
        <f>-'BALANZA ACUMULADA'!H80</f>
        <v>0</v>
      </c>
      <c r="E86" s="28">
        <f t="shared" si="89"/>
        <v>0</v>
      </c>
      <c r="F86" s="553">
        <f t="shared" si="90"/>
        <v>0</v>
      </c>
      <c r="G86" s="553">
        <f t="shared" si="91"/>
        <v>0</v>
      </c>
      <c r="H86" s="30"/>
      <c r="I86" s="9"/>
      <c r="J86" s="4"/>
      <c r="K86" s="4"/>
      <c r="L86" s="4"/>
      <c r="M86" s="4"/>
      <c r="N86" s="4"/>
      <c r="O86" s="4"/>
    </row>
    <row r="87" spans="1:15" ht="15" customHeight="1">
      <c r="A87" s="101" t="s">
        <v>587</v>
      </c>
      <c r="B87" s="102">
        <f>SUM(B88:B93)</f>
        <v>0</v>
      </c>
      <c r="C87" s="103"/>
      <c r="D87" s="102">
        <f>SUM(D88:D93)</f>
        <v>0</v>
      </c>
      <c r="E87" s="102">
        <f t="shared" ref="E87:G87" si="92">SUM(E88:E93)</f>
        <v>0</v>
      </c>
      <c r="F87" s="102">
        <f t="shared" si="92"/>
        <v>0</v>
      </c>
      <c r="G87" s="104">
        <f t="shared" si="92"/>
        <v>0</v>
      </c>
      <c r="H87" s="4"/>
      <c r="I87" s="125" t="s">
        <v>625</v>
      </c>
      <c r="J87" s="31"/>
      <c r="K87" s="31"/>
      <c r="L87" s="29"/>
      <c r="M87" s="29"/>
      <c r="N87" s="29"/>
      <c r="O87" s="29"/>
    </row>
    <row r="88" spans="1:15" ht="15" customHeight="1">
      <c r="A88" s="27" t="s">
        <v>589</v>
      </c>
      <c r="B88" s="31">
        <f>SUM('BALANZA ACUMULADA'!K81)</f>
        <v>0</v>
      </c>
      <c r="C88" s="29"/>
      <c r="D88" s="31">
        <f>SUM('BALANZA ACUMULADA'!G81)</f>
        <v>0</v>
      </c>
      <c r="E88" s="28">
        <f t="shared" ref="E88:E93" si="93">SUM(B88-D88)</f>
        <v>0</v>
      </c>
      <c r="F88" s="553">
        <f t="shared" ref="F88:F93" si="94">-E88</f>
        <v>0</v>
      </c>
      <c r="G88" s="553">
        <f t="shared" ref="G88:G93" si="95">E88</f>
        <v>0</v>
      </c>
      <c r="H88" s="24"/>
      <c r="I88" s="129" t="s">
        <v>562</v>
      </c>
      <c r="J88" s="102">
        <f>SUM(J89)</f>
        <v>0</v>
      </c>
      <c r="K88" s="102"/>
      <c r="L88" s="102">
        <f>SUM(L89)</f>
        <v>0</v>
      </c>
      <c r="M88" s="102">
        <f t="shared" ref="M88:O88" si="96">SUM(M89)</f>
        <v>0</v>
      </c>
      <c r="N88" s="102">
        <f t="shared" si="96"/>
        <v>0</v>
      </c>
      <c r="O88" s="104">
        <f t="shared" si="96"/>
        <v>0</v>
      </c>
    </row>
    <row r="89" spans="1:15" ht="15" customHeight="1">
      <c r="A89" s="27" t="s">
        <v>629</v>
      </c>
      <c r="B89" s="29">
        <f>SUM('BALANZA ACUMULADA'!K82)</f>
        <v>0</v>
      </c>
      <c r="C89" s="29"/>
      <c r="D89" s="29">
        <f>SUM('BALANZA ACUMULADA'!G82)</f>
        <v>0</v>
      </c>
      <c r="E89" s="28">
        <f t="shared" si="93"/>
        <v>0</v>
      </c>
      <c r="F89" s="553">
        <f t="shared" si="94"/>
        <v>0</v>
      </c>
      <c r="G89" s="553">
        <f t="shared" si="95"/>
        <v>0</v>
      </c>
      <c r="H89" s="24"/>
      <c r="I89" s="127" t="s">
        <v>562</v>
      </c>
      <c r="J89" s="29">
        <f>SUM('BALANZA ACUMULADA'!L137)</f>
        <v>0</v>
      </c>
      <c r="K89" s="29"/>
      <c r="L89" s="29">
        <f>SUM('BALANZA ACUMULADA'!H137)</f>
        <v>0</v>
      </c>
      <c r="M89" s="31">
        <f t="shared" ref="M89" si="97">SUM(J89-L89)</f>
        <v>0</v>
      </c>
      <c r="N89" s="553">
        <f>SUM(M89)</f>
        <v>0</v>
      </c>
      <c r="O89" s="553">
        <f>-M89</f>
        <v>0</v>
      </c>
    </row>
    <row r="90" spans="1:15" ht="15" customHeight="1">
      <c r="A90" s="27" t="s">
        <v>591</v>
      </c>
      <c r="B90" s="31">
        <f>SUM('BALANZA ACUMULADA'!K83)</f>
        <v>0</v>
      </c>
      <c r="C90" s="29"/>
      <c r="D90" s="31">
        <f>SUM('BALANZA ACUMULADA'!G83)</f>
        <v>0</v>
      </c>
      <c r="E90" s="28">
        <f t="shared" si="93"/>
        <v>0</v>
      </c>
      <c r="F90" s="553">
        <f t="shared" si="94"/>
        <v>0</v>
      </c>
      <c r="G90" s="553">
        <f t="shared" si="95"/>
        <v>0</v>
      </c>
      <c r="H90" s="30"/>
      <c r="I90" s="125"/>
      <c r="J90" s="29"/>
      <c r="K90" s="29"/>
      <c r="L90" s="29"/>
      <c r="M90" s="29"/>
      <c r="N90" s="29"/>
      <c r="O90" s="29"/>
    </row>
    <row r="91" spans="1:15" ht="15" customHeight="1">
      <c r="A91" s="27" t="s">
        <v>592</v>
      </c>
      <c r="B91" s="31">
        <f>SUM('BALANZA ACUMULADA'!K84)</f>
        <v>0</v>
      </c>
      <c r="C91" s="29"/>
      <c r="D91" s="31">
        <f>SUM('BALANZA ACUMULADA'!G84)</f>
        <v>0</v>
      </c>
      <c r="E91" s="28">
        <f t="shared" si="93"/>
        <v>0</v>
      </c>
      <c r="F91" s="553">
        <f t="shared" si="94"/>
        <v>0</v>
      </c>
      <c r="G91" s="553">
        <f t="shared" si="95"/>
        <v>0</v>
      </c>
      <c r="H91" s="4"/>
      <c r="I91" s="129" t="s">
        <v>565</v>
      </c>
      <c r="J91" s="103">
        <f>SUM(J92)</f>
        <v>0</v>
      </c>
      <c r="K91" s="103"/>
      <c r="L91" s="103">
        <f>SUM(L92)</f>
        <v>0</v>
      </c>
      <c r="M91" s="103">
        <f t="shared" ref="M91:O91" si="98">SUM(M92)</f>
        <v>0</v>
      </c>
      <c r="N91" s="103">
        <f t="shared" si="98"/>
        <v>0</v>
      </c>
      <c r="O91" s="113">
        <f t="shared" si="98"/>
        <v>0</v>
      </c>
    </row>
    <row r="92" spans="1:15" ht="15" customHeight="1">
      <c r="A92" s="27" t="s">
        <v>593</v>
      </c>
      <c r="B92" s="31">
        <f>SUM('BALANZA ACUMULADA'!K85)</f>
        <v>0</v>
      </c>
      <c r="C92" s="29"/>
      <c r="D92" s="31">
        <f>SUM('BALANZA ACUMULADA'!G85)</f>
        <v>0</v>
      </c>
      <c r="E92" s="28">
        <f t="shared" si="93"/>
        <v>0</v>
      </c>
      <c r="F92" s="553">
        <f t="shared" si="94"/>
        <v>0</v>
      </c>
      <c r="G92" s="553">
        <f t="shared" si="95"/>
        <v>0</v>
      </c>
      <c r="H92" s="4"/>
      <c r="I92" s="9" t="s">
        <v>565</v>
      </c>
      <c r="J92" s="29">
        <f>SUM('BALANZA ACUMULADA'!L138)</f>
        <v>0</v>
      </c>
      <c r="K92" s="29"/>
      <c r="L92" s="29">
        <f>SUM('BALANZA ACUMULADA'!H138)</f>
        <v>0</v>
      </c>
      <c r="M92" s="31">
        <f t="shared" ref="M92" si="99">SUM(J92-L92)</f>
        <v>0</v>
      </c>
      <c r="N92" s="553">
        <f>SUM(M92)</f>
        <v>0</v>
      </c>
      <c r="O92" s="553">
        <f>-M92</f>
        <v>0</v>
      </c>
    </row>
    <row r="93" spans="1:15" ht="15" customHeight="1">
      <c r="A93" s="4" t="s">
        <v>594</v>
      </c>
      <c r="B93" s="29">
        <f>SUM('BALANZA ACUMULADA'!K86)</f>
        <v>0</v>
      </c>
      <c r="C93" s="29"/>
      <c r="D93" s="29">
        <f>SUM('BALANZA ACUMULADA'!G86)</f>
        <v>0</v>
      </c>
      <c r="E93" s="28">
        <f t="shared" si="93"/>
        <v>0</v>
      </c>
      <c r="F93" s="553">
        <f t="shared" si="94"/>
        <v>0</v>
      </c>
      <c r="G93" s="553">
        <f t="shared" si="95"/>
        <v>0</v>
      </c>
      <c r="H93" s="4"/>
      <c r="I93" s="9"/>
      <c r="J93" s="29"/>
      <c r="K93" s="29"/>
      <c r="L93" s="29"/>
      <c r="M93" s="29"/>
      <c r="N93" s="29"/>
      <c r="O93" s="29"/>
    </row>
    <row r="94" spans="1:15" ht="15" customHeight="1">
      <c r="A94" s="112" t="s">
        <v>1343</v>
      </c>
      <c r="B94" s="103">
        <f>SUM(B95:B96)</f>
        <v>0</v>
      </c>
      <c r="C94" s="103"/>
      <c r="D94" s="103">
        <f>SUM(D95:D96)</f>
        <v>0</v>
      </c>
      <c r="E94" s="103">
        <f>SUM(E95:E96)</f>
        <v>0</v>
      </c>
      <c r="F94" s="103">
        <f>SUM(F95:F96)</f>
        <v>0</v>
      </c>
      <c r="G94" s="113">
        <f>SUM(G95:G96)</f>
        <v>0</v>
      </c>
      <c r="H94" s="4"/>
      <c r="I94" s="130" t="s">
        <v>630</v>
      </c>
      <c r="J94" s="103">
        <f>SUM(J95)</f>
        <v>0</v>
      </c>
      <c r="K94" s="103"/>
      <c r="L94" s="103">
        <f>SUM(L95)</f>
        <v>0</v>
      </c>
      <c r="M94" s="103">
        <f t="shared" ref="M94:O94" si="100">SUM(M95)</f>
        <v>0</v>
      </c>
      <c r="N94" s="103">
        <f t="shared" si="100"/>
        <v>0</v>
      </c>
      <c r="O94" s="113">
        <f t="shared" si="100"/>
        <v>0</v>
      </c>
    </row>
    <row r="95" spans="1:15" ht="15" customHeight="1">
      <c r="A95" s="595" t="s">
        <v>1528</v>
      </c>
      <c r="B95" s="29">
        <f>-'BALANZA ACUMULADA'!L87</f>
        <v>0</v>
      </c>
      <c r="C95" s="29"/>
      <c r="D95" s="29">
        <f>-'BALANZA ACUMULADA'!H87</f>
        <v>0</v>
      </c>
      <c r="E95" s="28">
        <f t="shared" ref="E95" si="101">SUM(B95-D95)</f>
        <v>0</v>
      </c>
      <c r="F95" s="553">
        <f>-E95</f>
        <v>0</v>
      </c>
      <c r="G95" s="553">
        <f>E95</f>
        <v>0</v>
      </c>
      <c r="H95" s="4"/>
      <c r="I95" s="9" t="s">
        <v>630</v>
      </c>
      <c r="J95" s="29">
        <f>SUM('BALANZA ACUMULADA'!L139)</f>
        <v>0</v>
      </c>
      <c r="K95" s="29"/>
      <c r="L95" s="29">
        <f>SUM('BALANZA ACUMULADA'!H139)</f>
        <v>0</v>
      </c>
      <c r="M95" s="31">
        <f t="shared" ref="M95" si="102">SUM(J95-L95)</f>
        <v>0</v>
      </c>
      <c r="N95" s="553">
        <f>SUM(M95)</f>
        <v>0</v>
      </c>
      <c r="O95" s="553">
        <f>-M95</f>
        <v>0</v>
      </c>
    </row>
    <row r="96" spans="1:15" ht="15" customHeight="1">
      <c r="A96" s="726" t="s">
        <v>1344</v>
      </c>
      <c r="B96" s="29">
        <f>-'BALANZA ACUMULADA'!L88</f>
        <v>0</v>
      </c>
      <c r="C96" s="29"/>
      <c r="D96" s="29">
        <f>-'BALANZA ACUMULADA'!H88</f>
        <v>0</v>
      </c>
      <c r="E96" s="28">
        <f t="shared" ref="E96" si="103">SUM(B96-D96)</f>
        <v>0</v>
      </c>
      <c r="F96" s="553">
        <f>-E96</f>
        <v>0</v>
      </c>
      <c r="G96" s="553">
        <f>E96</f>
        <v>0</v>
      </c>
      <c r="H96" s="4"/>
      <c r="I96" s="596"/>
      <c r="J96" s="29"/>
      <c r="K96" s="29"/>
      <c r="L96" s="29"/>
      <c r="M96" s="29"/>
      <c r="N96" s="29"/>
      <c r="O96" s="29"/>
    </row>
    <row r="97" spans="1:15" ht="15" customHeight="1">
      <c r="A97" s="727"/>
      <c r="H97" s="4"/>
      <c r="I97" s="11" t="s">
        <v>631</v>
      </c>
      <c r="J97" s="29"/>
      <c r="K97" s="29"/>
      <c r="L97" s="29"/>
      <c r="M97" s="29"/>
      <c r="N97" s="29"/>
      <c r="O97" s="29"/>
    </row>
    <row r="98" spans="1:15" ht="15" customHeight="1">
      <c r="A98" s="112" t="s">
        <v>595</v>
      </c>
      <c r="B98" s="103">
        <f>SUM(B99:B100)</f>
        <v>0</v>
      </c>
      <c r="C98" s="103">
        <f t="shared" ref="C98:G98" si="104">SUM(C99:C100)</f>
        <v>0</v>
      </c>
      <c r="D98" s="103">
        <f t="shared" si="104"/>
        <v>0</v>
      </c>
      <c r="E98" s="103">
        <f t="shared" si="104"/>
        <v>0</v>
      </c>
      <c r="F98" s="103">
        <f t="shared" si="104"/>
        <v>0</v>
      </c>
      <c r="G98" s="103">
        <f t="shared" si="104"/>
        <v>0</v>
      </c>
      <c r="H98" s="4"/>
      <c r="I98" s="130" t="s">
        <v>571</v>
      </c>
      <c r="J98" s="103">
        <f>SUM(J99)</f>
        <v>2611191.8999999994</v>
      </c>
      <c r="K98" s="103"/>
      <c r="L98" s="103">
        <f>SUM(L99)</f>
        <v>135536.45000000001</v>
      </c>
      <c r="M98" s="103">
        <f t="shared" ref="M98:O98" si="105">SUM(M99)</f>
        <v>-135536.45000000001</v>
      </c>
      <c r="N98" s="103">
        <f t="shared" si="105"/>
        <v>-135536.45000000001</v>
      </c>
      <c r="O98" s="113">
        <f t="shared" si="105"/>
        <v>135536.45000000001</v>
      </c>
    </row>
    <row r="99" spans="1:15" ht="15" customHeight="1">
      <c r="A99" s="4" t="s">
        <v>1533</v>
      </c>
      <c r="B99" s="29">
        <f>SUM('BALANZA ACUMULADA'!K89)</f>
        <v>0</v>
      </c>
      <c r="C99" s="29"/>
      <c r="D99" s="29">
        <f>SUM('BALANZA ACUMULADA'!G89)</f>
        <v>0</v>
      </c>
      <c r="E99" s="28">
        <f t="shared" ref="E99" si="106">SUM(B99-D99)</f>
        <v>0</v>
      </c>
      <c r="F99" s="553">
        <f>-E99</f>
        <v>0</v>
      </c>
      <c r="G99" s="553">
        <f>E99</f>
        <v>0</v>
      </c>
      <c r="H99" s="4"/>
      <c r="I99" s="9" t="s">
        <v>571</v>
      </c>
      <c r="J99" s="29">
        <f>'BALANZA ACUMULADA'!L140-'BALANZA ACUMULADA'!K140+'3.EA'!H74</f>
        <v>2611191.8999999994</v>
      </c>
      <c r="K99" s="29"/>
      <c r="L99" s="29">
        <f>SUM('BALANZA ACUMULADA'!H140-'BALANZA ACUMULADA'!G140)</f>
        <v>135536.45000000001</v>
      </c>
      <c r="M99" s="31">
        <f>SUM(0-L99)</f>
        <v>-135536.45000000001</v>
      </c>
      <c r="N99" s="553">
        <f>SUM(M99)</f>
        <v>-135536.45000000001</v>
      </c>
      <c r="O99" s="553">
        <f>-M99</f>
        <v>135536.45000000001</v>
      </c>
    </row>
    <row r="100" spans="1:15" ht="15" customHeight="1">
      <c r="A100" s="4" t="s">
        <v>596</v>
      </c>
      <c r="B100" s="29">
        <f>SUM('BALANZA ACUMULADA'!K90)</f>
        <v>0</v>
      </c>
      <c r="C100" s="29"/>
      <c r="D100" s="29">
        <f>SUM('BALANZA ACUMULADA'!G90)</f>
        <v>0</v>
      </c>
      <c r="E100" s="28">
        <f t="shared" ref="E100" si="107">SUM(B100-D100)</f>
        <v>0</v>
      </c>
      <c r="F100" s="553">
        <f>-E100</f>
        <v>0</v>
      </c>
      <c r="G100" s="553">
        <f>E100</f>
        <v>0</v>
      </c>
      <c r="H100" s="4"/>
      <c r="I100" s="9"/>
      <c r="J100" s="29"/>
      <c r="K100" s="29"/>
      <c r="L100" s="29"/>
      <c r="M100" s="29"/>
      <c r="N100" s="29"/>
      <c r="O100" s="29"/>
    </row>
    <row r="101" spans="1:15" ht="15" customHeight="1">
      <c r="A101" s="138" t="s">
        <v>632</v>
      </c>
      <c r="B101" s="139">
        <f>SUM(B98+B87+B82+B76+B67+B60+B54+B49+B94)</f>
        <v>0</v>
      </c>
      <c r="C101" s="139"/>
      <c r="D101" s="139">
        <f>SUM(D98+D87+D82+D76+D67+D60+D54+D49+D94)</f>
        <v>0</v>
      </c>
      <c r="E101" s="139">
        <f>SUM(E98+E87+E82+E76+E67+E60+E54+E49+E94)</f>
        <v>0</v>
      </c>
      <c r="F101" s="139">
        <f>SUM(F98+F87+F82+F76+F67+F60+F54+F49+F94)</f>
        <v>0</v>
      </c>
      <c r="G101" s="121">
        <f>SUM(G98+G87+G82+G76+G67+G60+G54+G49+G94)</f>
        <v>0</v>
      </c>
      <c r="H101" s="4"/>
      <c r="I101" s="130" t="s">
        <v>575</v>
      </c>
      <c r="J101" s="103">
        <f>SUM(J102)</f>
        <v>135536.45000000001</v>
      </c>
      <c r="K101" s="103"/>
      <c r="L101" s="103">
        <f>SUM(L102)</f>
        <v>0</v>
      </c>
      <c r="M101" s="103">
        <f t="shared" ref="M101:O101" si="108">SUM(M102)</f>
        <v>135536.45000000001</v>
      </c>
      <c r="N101" s="103">
        <f t="shared" si="108"/>
        <v>135536.45000000001</v>
      </c>
      <c r="O101" s="113">
        <f t="shared" si="108"/>
        <v>-135536.45000000001</v>
      </c>
    </row>
    <row r="102" spans="1:15" ht="15" customHeight="1">
      <c r="A102" s="4"/>
      <c r="B102" s="29"/>
      <c r="C102" s="29"/>
      <c r="D102" s="29"/>
      <c r="E102" s="29"/>
      <c r="F102" s="29"/>
      <c r="G102" s="29"/>
      <c r="H102" s="4"/>
      <c r="I102" s="9" t="s">
        <v>575</v>
      </c>
      <c r="J102" s="29">
        <f>SUM('BALANZA ACUMULADA'!L141)</f>
        <v>135536.45000000001</v>
      </c>
      <c r="K102" s="29"/>
      <c r="L102" s="29">
        <f>SUM('BALANZA ACUMULADA'!H141)</f>
        <v>0</v>
      </c>
      <c r="M102" s="31">
        <f t="shared" ref="M102" si="109">SUM(J102-L102)</f>
        <v>135536.45000000001</v>
      </c>
      <c r="N102" s="553">
        <f>SUM(M102)</f>
        <v>135536.45000000001</v>
      </c>
      <c r="O102" s="553">
        <f>-M102</f>
        <v>-135536.45000000001</v>
      </c>
    </row>
    <row r="103" spans="1:15" ht="15" customHeight="1">
      <c r="A103" s="4"/>
      <c r="B103" s="29"/>
      <c r="C103" s="29"/>
      <c r="D103" s="29"/>
      <c r="E103" s="29"/>
      <c r="F103" s="29"/>
      <c r="G103" s="29"/>
      <c r="H103" s="4"/>
      <c r="I103" s="9"/>
      <c r="J103" s="29"/>
      <c r="K103" s="29"/>
      <c r="L103" s="29"/>
      <c r="M103" s="29"/>
      <c r="N103" s="29"/>
      <c r="O103" s="29"/>
    </row>
    <row r="104" spans="1:15" ht="15" customHeight="1">
      <c r="A104" s="4"/>
      <c r="B104" s="29"/>
      <c r="C104" s="29"/>
      <c r="D104" s="29"/>
      <c r="E104" s="29"/>
      <c r="F104" s="29"/>
      <c r="G104" s="29"/>
      <c r="H104" s="4"/>
      <c r="I104" s="130" t="s">
        <v>577</v>
      </c>
      <c r="J104" s="103">
        <f>SUM(J105:J107)</f>
        <v>0</v>
      </c>
      <c r="K104" s="103"/>
      <c r="L104" s="103">
        <f>SUM(L105:L107)</f>
        <v>0</v>
      </c>
      <c r="M104" s="103">
        <f t="shared" ref="M104:O104" si="110">SUM(M105:M107)</f>
        <v>0</v>
      </c>
      <c r="N104" s="103">
        <f t="shared" si="110"/>
        <v>0</v>
      </c>
      <c r="O104" s="113">
        <f t="shared" si="110"/>
        <v>0</v>
      </c>
    </row>
    <row r="105" spans="1:15" ht="15" customHeight="1">
      <c r="A105" s="4"/>
      <c r="B105" s="29"/>
      <c r="C105" s="29"/>
      <c r="D105" s="29"/>
      <c r="E105" s="29"/>
      <c r="F105" s="29"/>
      <c r="G105" s="29"/>
      <c r="H105" s="4"/>
      <c r="I105" s="9" t="s">
        <v>579</v>
      </c>
      <c r="J105" s="29">
        <f>SUM('BALANZA ACUMULADA'!L142)</f>
        <v>0</v>
      </c>
      <c r="K105" s="29"/>
      <c r="L105" s="29">
        <f>SUM('BALANZA ACUMULADA'!H142)</f>
        <v>0</v>
      </c>
      <c r="M105" s="31">
        <f t="shared" ref="M105:M107" si="111">SUM(J105-L105)</f>
        <v>0</v>
      </c>
      <c r="N105" s="553">
        <f t="shared" ref="N105:N107" si="112">SUM(M105)</f>
        <v>0</v>
      </c>
      <c r="O105" s="553">
        <f t="shared" ref="O105:O107" si="113">-M105</f>
        <v>0</v>
      </c>
    </row>
    <row r="106" spans="1:15" ht="15" customHeight="1">
      <c r="A106" s="4"/>
      <c r="B106" s="29"/>
      <c r="C106" s="29"/>
      <c r="D106" s="29"/>
      <c r="E106" s="29"/>
      <c r="F106" s="29"/>
      <c r="G106" s="29"/>
      <c r="H106" s="4"/>
      <c r="I106" s="9" t="s">
        <v>581</v>
      </c>
      <c r="J106" s="29">
        <f>SUM('BALANZA ACUMULADA'!L143)</f>
        <v>0</v>
      </c>
      <c r="K106" s="29"/>
      <c r="L106" s="29">
        <f>SUM('BALANZA ACUMULADA'!H143)</f>
        <v>0</v>
      </c>
      <c r="M106" s="31">
        <f t="shared" si="111"/>
        <v>0</v>
      </c>
      <c r="N106" s="553">
        <f t="shared" si="112"/>
        <v>0</v>
      </c>
      <c r="O106" s="553">
        <f t="shared" si="113"/>
        <v>0</v>
      </c>
    </row>
    <row r="107" spans="1:15" ht="15" customHeight="1">
      <c r="A107" s="4"/>
      <c r="B107" s="29"/>
      <c r="C107" s="29"/>
      <c r="D107" s="29"/>
      <c r="E107" s="29"/>
      <c r="F107" s="29"/>
      <c r="G107" s="29"/>
      <c r="H107" s="4"/>
      <c r="I107" s="9" t="s">
        <v>582</v>
      </c>
      <c r="J107" s="29">
        <f>SUM('BALANZA ACUMULADA'!L144)</f>
        <v>0</v>
      </c>
      <c r="K107" s="29"/>
      <c r="L107" s="29">
        <f>SUM('BALANZA ACUMULADA'!H144)</f>
        <v>0</v>
      </c>
      <c r="M107" s="31">
        <f t="shared" si="111"/>
        <v>0</v>
      </c>
      <c r="N107" s="553">
        <f t="shared" si="112"/>
        <v>0</v>
      </c>
      <c r="O107" s="553">
        <f t="shared" si="113"/>
        <v>0</v>
      </c>
    </row>
    <row r="108" spans="1:15" ht="15" customHeight="1">
      <c r="A108" s="4"/>
      <c r="B108" s="29"/>
      <c r="C108" s="29"/>
      <c r="D108" s="29"/>
      <c r="E108" s="29"/>
      <c r="F108" s="29"/>
      <c r="G108" s="29"/>
      <c r="H108" s="4"/>
      <c r="I108" s="9"/>
      <c r="J108" s="29"/>
      <c r="K108" s="29"/>
      <c r="L108" s="29"/>
      <c r="M108" s="29"/>
      <c r="N108" s="29"/>
      <c r="O108" s="29"/>
    </row>
    <row r="109" spans="1:15" ht="15" customHeight="1">
      <c r="A109" s="4"/>
      <c r="B109" s="29"/>
      <c r="C109" s="29"/>
      <c r="D109" s="29"/>
      <c r="E109" s="29"/>
      <c r="F109" s="29"/>
      <c r="G109" s="29"/>
      <c r="H109" s="4"/>
      <c r="I109" s="130" t="s">
        <v>583</v>
      </c>
      <c r="J109" s="103">
        <f>SUM(J110:J111)</f>
        <v>0</v>
      </c>
      <c r="K109" s="103"/>
      <c r="L109" s="103">
        <f>SUM(L110:L111)</f>
        <v>0</v>
      </c>
      <c r="M109" s="103">
        <f t="shared" ref="M109:O109" si="114">SUM(M110:M111)</f>
        <v>0</v>
      </c>
      <c r="N109" s="103">
        <f t="shared" si="114"/>
        <v>0</v>
      </c>
      <c r="O109" s="113">
        <f t="shared" si="114"/>
        <v>0</v>
      </c>
    </row>
    <row r="110" spans="1:15" ht="15" customHeight="1">
      <c r="A110" s="4"/>
      <c r="B110" s="29"/>
      <c r="C110" s="29"/>
      <c r="D110" s="29"/>
      <c r="E110" s="29"/>
      <c r="F110" s="29"/>
      <c r="G110" s="29"/>
      <c r="H110" s="4"/>
      <c r="I110" s="9" t="s">
        <v>584</v>
      </c>
      <c r="J110" s="29">
        <f>SUM('BALANZA ACUMULADA'!L145)</f>
        <v>0</v>
      </c>
      <c r="K110" s="29"/>
      <c r="L110" s="29">
        <f>SUM('BALANZA ACUMULADA'!H145)</f>
        <v>0</v>
      </c>
      <c r="M110" s="31">
        <f t="shared" ref="M110:M111" si="115">SUM(J110-L110)</f>
        <v>0</v>
      </c>
      <c r="N110" s="553">
        <f t="shared" ref="N110:N111" si="116">SUM(M110)</f>
        <v>0</v>
      </c>
      <c r="O110" s="553">
        <f t="shared" ref="O110:O111" si="117">-M110</f>
        <v>0</v>
      </c>
    </row>
    <row r="111" spans="1:15" ht="15" customHeight="1">
      <c r="A111" s="4"/>
      <c r="B111" s="29"/>
      <c r="C111" s="29"/>
      <c r="D111" s="29"/>
      <c r="E111" s="29"/>
      <c r="F111" s="29"/>
      <c r="G111" s="29"/>
      <c r="H111" s="4"/>
      <c r="I111" s="9" t="s">
        <v>586</v>
      </c>
      <c r="J111" s="29">
        <f>SUM('BALANZA ACUMULADA'!L146)</f>
        <v>0</v>
      </c>
      <c r="K111" s="29"/>
      <c r="L111" s="29">
        <f>SUM('BALANZA ACUMULADA'!H146)</f>
        <v>0</v>
      </c>
      <c r="M111" s="31">
        <f t="shared" si="115"/>
        <v>0</v>
      </c>
      <c r="N111" s="553">
        <f t="shared" si="116"/>
        <v>0</v>
      </c>
      <c r="O111" s="553">
        <f t="shared" si="117"/>
        <v>0</v>
      </c>
    </row>
    <row r="112" spans="1:15" ht="15" customHeight="1">
      <c r="A112" s="4"/>
      <c r="B112" s="29"/>
      <c r="C112" s="29"/>
      <c r="D112" s="29"/>
      <c r="E112" s="29"/>
      <c r="F112" s="29"/>
      <c r="G112" s="29"/>
      <c r="H112" s="4"/>
      <c r="I112" s="9"/>
      <c r="J112" s="29"/>
      <c r="K112" s="29"/>
      <c r="L112" s="29"/>
      <c r="M112" s="29"/>
      <c r="N112" s="29"/>
      <c r="O112" s="29"/>
    </row>
    <row r="113" spans="1:15" ht="15" customHeight="1">
      <c r="A113" s="4"/>
      <c r="B113" s="29"/>
      <c r="C113" s="29"/>
      <c r="D113" s="29"/>
      <c r="E113" s="29"/>
      <c r="F113" s="29"/>
      <c r="G113" s="29"/>
      <c r="H113" s="4"/>
      <c r="I113" s="130" t="s">
        <v>588</v>
      </c>
      <c r="J113" s="103">
        <f>SUM(J114:J115)</f>
        <v>0</v>
      </c>
      <c r="K113" s="103"/>
      <c r="L113" s="103">
        <f t="shared" ref="L113:O113" si="118">SUM(L114:L115)</f>
        <v>0</v>
      </c>
      <c r="M113" s="103">
        <f t="shared" si="118"/>
        <v>0</v>
      </c>
      <c r="N113" s="103">
        <f t="shared" si="118"/>
        <v>0</v>
      </c>
      <c r="O113" s="103">
        <f t="shared" si="118"/>
        <v>0</v>
      </c>
    </row>
    <row r="114" spans="1:15" ht="15" customHeight="1">
      <c r="A114" s="4"/>
      <c r="B114" s="29"/>
      <c r="C114" s="29"/>
      <c r="D114" s="29"/>
      <c r="E114" s="29"/>
      <c r="F114" s="29"/>
      <c r="G114" s="29"/>
      <c r="H114" s="4"/>
      <c r="I114" s="572" t="s">
        <v>1484</v>
      </c>
      <c r="J114" s="29">
        <f>SUM('BALANZA ACUMULADA'!L147)</f>
        <v>0</v>
      </c>
      <c r="K114" s="29"/>
      <c r="L114" s="29">
        <f>SUM('BALANZA ACUMULADA'!H147)</f>
        <v>0</v>
      </c>
      <c r="M114" s="31">
        <f t="shared" ref="M114" si="119">SUM(J114-L114)</f>
        <v>0</v>
      </c>
      <c r="N114" s="553">
        <f>SUM(M114)</f>
        <v>0</v>
      </c>
      <c r="O114" s="553">
        <f>-M114</f>
        <v>0</v>
      </c>
    </row>
    <row r="115" spans="1:15" ht="15" customHeight="1">
      <c r="A115" s="4"/>
      <c r="B115" s="29"/>
      <c r="C115" s="29"/>
      <c r="D115" s="29"/>
      <c r="E115" s="29"/>
      <c r="F115" s="29"/>
      <c r="G115" s="29"/>
      <c r="H115" s="4"/>
      <c r="I115" s="9" t="s">
        <v>590</v>
      </c>
      <c r="J115" s="29">
        <f>SUM('BALANZA ACUMULADA'!L148)</f>
        <v>0</v>
      </c>
      <c r="K115" s="29"/>
      <c r="L115" s="29">
        <f>SUM('BALANZA ACUMULADA'!H148)</f>
        <v>0</v>
      </c>
      <c r="M115" s="31">
        <f t="shared" ref="M115" si="120">SUM(J115-L115)</f>
        <v>0</v>
      </c>
      <c r="N115" s="553">
        <f>SUM(M115)</f>
        <v>0</v>
      </c>
      <c r="O115" s="553">
        <f>-M115</f>
        <v>0</v>
      </c>
    </row>
    <row r="116" spans="1:15" ht="15" customHeight="1">
      <c r="A116" s="4"/>
      <c r="B116" s="29"/>
      <c r="C116" s="29"/>
      <c r="D116" s="29"/>
      <c r="E116" s="29"/>
      <c r="F116" s="29"/>
      <c r="G116" s="29"/>
      <c r="H116" s="4"/>
      <c r="I116" s="9"/>
      <c r="J116" s="29"/>
      <c r="K116" s="29"/>
      <c r="L116" s="29"/>
      <c r="M116" s="31"/>
      <c r="N116" s="28"/>
      <c r="O116" s="28"/>
    </row>
    <row r="117" spans="1:15" ht="15" customHeight="1">
      <c r="A117" s="4"/>
      <c r="B117" s="29"/>
      <c r="C117" s="29"/>
      <c r="D117" s="29"/>
      <c r="E117" s="29"/>
      <c r="F117" s="29"/>
      <c r="G117" s="29"/>
      <c r="H117" s="4"/>
      <c r="I117" s="130" t="s">
        <v>1069</v>
      </c>
      <c r="J117" s="103">
        <f>SUM(J118:J119)</f>
        <v>0</v>
      </c>
      <c r="K117" s="103"/>
      <c r="L117" s="103">
        <f t="shared" ref="L117:O117" si="121">SUM(L118:L119)</f>
        <v>0</v>
      </c>
      <c r="M117" s="103">
        <f t="shared" si="121"/>
        <v>0</v>
      </c>
      <c r="N117" s="103">
        <f t="shared" si="121"/>
        <v>0</v>
      </c>
      <c r="O117" s="103">
        <f t="shared" si="121"/>
        <v>0</v>
      </c>
    </row>
    <row r="118" spans="1:15" ht="15" customHeight="1">
      <c r="A118" s="4"/>
      <c r="B118" s="29"/>
      <c r="C118" s="29"/>
      <c r="D118" s="29"/>
      <c r="E118" s="29"/>
      <c r="F118" s="29"/>
      <c r="G118" s="29"/>
      <c r="H118" s="4"/>
      <c r="I118" s="573" t="s">
        <v>1070</v>
      </c>
      <c r="J118" s="29">
        <f>SUM('BALANZA ACUMULADA'!L151)</f>
        <v>0</v>
      </c>
      <c r="K118" s="29"/>
      <c r="L118" s="29">
        <f>SUM('BALANZA ACUMULADA'!H151)</f>
        <v>0</v>
      </c>
      <c r="M118" s="31">
        <f t="shared" ref="M118" si="122">SUM(J118-L118)</f>
        <v>0</v>
      </c>
      <c r="N118" s="553">
        <f>SUM(M118)</f>
        <v>0</v>
      </c>
      <c r="O118" s="553">
        <f>-M118</f>
        <v>0</v>
      </c>
    </row>
    <row r="119" spans="1:15" ht="15" customHeight="1">
      <c r="A119" s="4"/>
      <c r="B119" s="29"/>
      <c r="C119" s="29"/>
      <c r="D119" s="29"/>
      <c r="E119" s="29"/>
      <c r="F119" s="29"/>
      <c r="G119" s="29"/>
      <c r="H119" s="4"/>
      <c r="I119" s="574" t="s">
        <v>1071</v>
      </c>
      <c r="J119" s="29">
        <f>SUM('BALANZA ACUMULADA'!L152)</f>
        <v>0</v>
      </c>
      <c r="K119" s="29"/>
      <c r="L119" s="29">
        <f>SUM('BALANZA ACUMULADA'!H152)</f>
        <v>0</v>
      </c>
      <c r="M119" s="31">
        <f t="shared" ref="M119" si="123">SUM(J119-L119)</f>
        <v>0</v>
      </c>
      <c r="N119" s="553">
        <f>SUM(M119)</f>
        <v>0</v>
      </c>
      <c r="O119" s="553">
        <f>-M119</f>
        <v>0</v>
      </c>
    </row>
    <row r="120" spans="1:15" ht="15" customHeight="1">
      <c r="A120" s="4"/>
      <c r="B120" s="29"/>
      <c r="C120" s="29"/>
      <c r="D120" s="29"/>
      <c r="E120" s="29"/>
      <c r="F120" s="29"/>
      <c r="G120" s="29"/>
      <c r="H120" s="4"/>
      <c r="I120" s="574"/>
      <c r="J120" s="29"/>
      <c r="K120" s="29"/>
      <c r="L120" s="29"/>
      <c r="M120" s="31"/>
      <c r="N120" s="553"/>
      <c r="O120" s="553"/>
    </row>
    <row r="121" spans="1:15" ht="15" customHeight="1">
      <c r="A121" s="4"/>
      <c r="B121" s="29"/>
      <c r="C121" s="29"/>
      <c r="D121" s="29"/>
      <c r="E121" s="29"/>
      <c r="F121" s="29"/>
      <c r="G121" s="29"/>
      <c r="H121" s="4"/>
      <c r="I121" s="574"/>
      <c r="J121" s="29"/>
      <c r="K121" s="29"/>
      <c r="L121" s="29"/>
      <c r="M121" s="31"/>
      <c r="N121" s="553"/>
      <c r="O121" s="553"/>
    </row>
    <row r="122" spans="1:15" ht="15" customHeight="1">
      <c r="A122" s="4"/>
      <c r="B122" s="29"/>
      <c r="C122" s="29"/>
      <c r="D122" s="29"/>
      <c r="E122" s="29"/>
      <c r="F122" s="29"/>
      <c r="G122" s="29"/>
      <c r="H122" s="4"/>
      <c r="I122" s="574"/>
      <c r="J122" s="29"/>
      <c r="K122" s="29"/>
      <c r="L122" s="29"/>
      <c r="M122" s="31"/>
      <c r="N122" s="553"/>
      <c r="O122" s="553"/>
    </row>
    <row r="123" spans="1:15" ht="15" customHeight="1">
      <c r="A123" s="4"/>
      <c r="B123" s="29"/>
      <c r="C123" s="29"/>
      <c r="D123" s="29"/>
      <c r="E123" s="29"/>
      <c r="F123" s="29"/>
      <c r="G123" s="29"/>
      <c r="H123" s="4"/>
      <c r="I123" s="597"/>
      <c r="J123" s="29"/>
      <c r="K123" s="29"/>
      <c r="L123" s="29"/>
      <c r="M123" s="29"/>
      <c r="N123" s="29"/>
      <c r="O123" s="29"/>
    </row>
    <row r="124" spans="1:15" ht="15" customHeight="1">
      <c r="A124" s="4"/>
      <c r="B124" s="29"/>
      <c r="C124" s="29"/>
      <c r="D124" s="29"/>
      <c r="E124" s="29"/>
      <c r="F124" s="29"/>
      <c r="G124" s="29"/>
      <c r="H124" s="4"/>
      <c r="I124" s="143" t="s">
        <v>633</v>
      </c>
      <c r="J124" s="576">
        <f>SUM(J88+J91+J94+J98+J101+J104+J109+J113+J117)</f>
        <v>2746728.3499999996</v>
      </c>
      <c r="K124" s="576"/>
      <c r="L124" s="576">
        <f>SUM(L88+L91+L94+L98+L101+L104+L109+L113+L117)</f>
        <v>135536.45000000001</v>
      </c>
      <c r="M124" s="576">
        <f>SUM(M88+M91+M94+M98+M101+M104+M109+M113+M117)</f>
        <v>0</v>
      </c>
      <c r="N124" s="139">
        <f>SUM(N88+N91+N94+N98+N101+N104+N109+N113+N117)</f>
        <v>0</v>
      </c>
      <c r="O124" s="139">
        <f>SUM(O88+O91+O94+O98+O101+O104+O109+O113+O117)</f>
        <v>0</v>
      </c>
    </row>
    <row r="125" spans="1:15" ht="15" customHeight="1">
      <c r="A125" s="4"/>
      <c r="B125" s="29"/>
      <c r="C125" s="29"/>
      <c r="D125" s="29"/>
      <c r="E125" s="29"/>
      <c r="F125" s="29"/>
      <c r="G125" s="29"/>
      <c r="H125" s="4"/>
      <c r="I125" s="11"/>
      <c r="J125" s="32"/>
      <c r="K125" s="32"/>
      <c r="L125" s="32"/>
      <c r="M125" s="32"/>
      <c r="N125" s="32"/>
      <c r="O125" s="32"/>
    </row>
    <row r="126" spans="1:15" ht="15" customHeight="1">
      <c r="A126" s="119" t="s">
        <v>634</v>
      </c>
      <c r="B126" s="122">
        <f>SUM(B101+B45)</f>
        <v>3107131.04</v>
      </c>
      <c r="C126" s="121"/>
      <c r="D126" s="120">
        <f>SUM(D101+D45)</f>
        <v>828319.92999999993</v>
      </c>
      <c r="E126" s="120">
        <f>SUM(E101+E45)</f>
        <v>0</v>
      </c>
      <c r="F126" s="120">
        <f>SUM(F101+F45)</f>
        <v>0</v>
      </c>
      <c r="G126" s="122">
        <f>SUM(G101+G45)</f>
        <v>0</v>
      </c>
      <c r="H126" s="123"/>
      <c r="I126" s="131" t="s">
        <v>635</v>
      </c>
      <c r="J126" s="122">
        <f>SUM(J124+J83)</f>
        <v>3107131.0399999996</v>
      </c>
      <c r="K126" s="121"/>
      <c r="L126" s="120">
        <f>SUM(L124+L83)</f>
        <v>828319.93000000017</v>
      </c>
      <c r="M126" s="120">
        <f>SUM(M124+M83)+J99</f>
        <v>2278811.1099999994</v>
      </c>
      <c r="N126" s="120">
        <f>SUM(N124+N83)+J99</f>
        <v>2278811.1099999994</v>
      </c>
      <c r="O126" s="120"/>
    </row>
    <row r="127" spans="1:15" ht="3" customHeight="1">
      <c r="A127" s="4"/>
      <c r="B127" s="4"/>
      <c r="C127" s="4"/>
      <c r="D127" s="4"/>
      <c r="E127" s="4"/>
      <c r="F127" s="4"/>
      <c r="G127" s="4"/>
      <c r="H127" s="4"/>
      <c r="I127" s="4"/>
      <c r="J127" s="29"/>
      <c r="K127" s="29"/>
      <c r="L127" s="29"/>
      <c r="M127" s="29"/>
      <c r="N127" s="29"/>
      <c r="O127" s="29"/>
    </row>
    <row r="128" spans="1:15">
      <c r="A128" s="314" t="s">
        <v>1028</v>
      </c>
      <c r="B128" s="4"/>
      <c r="C128" s="4"/>
      <c r="D128" s="4"/>
      <c r="E128" s="4"/>
      <c r="F128" s="315"/>
      <c r="G128" s="4"/>
      <c r="H128" s="4"/>
      <c r="I128" s="4"/>
      <c r="J128" s="29"/>
      <c r="K128" s="29"/>
      <c r="L128" s="29"/>
      <c r="M128" s="29"/>
      <c r="N128" s="29"/>
      <c r="O128" s="29"/>
    </row>
    <row r="129" spans="1:15" ht="9.9499999999999993" customHeight="1">
      <c r="A129" s="314"/>
      <c r="B129" s="4"/>
      <c r="C129" s="4"/>
      <c r="D129" s="4"/>
      <c r="E129" s="4"/>
      <c r="F129" s="316"/>
      <c r="G129" s="4"/>
      <c r="H129" s="4"/>
      <c r="I129" s="4"/>
      <c r="J129" s="29"/>
      <c r="K129" s="29"/>
      <c r="L129" s="29"/>
      <c r="M129" s="29"/>
      <c r="N129" s="29"/>
      <c r="O129" s="29"/>
    </row>
    <row r="130" spans="1:15" ht="15.75" customHeight="1" thickBot="1">
      <c r="A130" s="314" t="s">
        <v>1029</v>
      </c>
      <c r="B130" s="4"/>
      <c r="C130" s="4"/>
      <c r="D130" s="4"/>
      <c r="E130" s="4"/>
      <c r="F130" s="317"/>
      <c r="G130" s="4"/>
      <c r="H130" s="4"/>
      <c r="I130" s="4"/>
      <c r="J130" s="29"/>
      <c r="K130" s="29"/>
      <c r="L130" s="29"/>
      <c r="M130" s="29"/>
      <c r="N130" s="29"/>
      <c r="O130" s="29"/>
    </row>
    <row r="131" spans="1:15" ht="21" customHeight="1" thickBot="1">
      <c r="A131" s="314"/>
      <c r="F131" s="316"/>
      <c r="I131" s="425" t="s">
        <v>1327</v>
      </c>
      <c r="J131" s="426">
        <f>SUM(B126-J126)</f>
        <v>4.6566128730773926E-10</v>
      </c>
      <c r="K131" s="427"/>
      <c r="L131" s="426">
        <f>SUM(D126-L126)</f>
        <v>-2.3283064365386963E-10</v>
      </c>
      <c r="M131" s="426">
        <f>SUM(E126-M126)</f>
        <v>-2278811.1099999994</v>
      </c>
      <c r="N131" s="426">
        <f>-M131</f>
        <v>2278811.1099999994</v>
      </c>
    </row>
    <row r="132" spans="1:15" ht="18" customHeight="1">
      <c r="A132" s="314" t="s">
        <v>1030</v>
      </c>
      <c r="F132" s="554"/>
      <c r="I132" s="424"/>
      <c r="J132" s="424"/>
      <c r="K132" s="424"/>
      <c r="L132" s="424"/>
      <c r="M132" s="424"/>
      <c r="N132" s="1058" t="s">
        <v>719</v>
      </c>
    </row>
    <row r="133" spans="1:15" ht="15.75" customHeight="1">
      <c r="A133" s="314"/>
      <c r="F133" s="316"/>
      <c r="I133" s="424"/>
      <c r="J133" s="424"/>
      <c r="K133" s="424"/>
      <c r="L133" s="424"/>
      <c r="M133" s="424"/>
      <c r="N133" s="1059"/>
    </row>
    <row r="134" spans="1:15" ht="12.75" customHeight="1">
      <c r="A134" s="314" t="s">
        <v>1031</v>
      </c>
      <c r="F134" s="318"/>
      <c r="I134" s="424"/>
      <c r="J134" s="424"/>
      <c r="K134" s="424"/>
      <c r="L134" s="424"/>
      <c r="M134" s="424"/>
      <c r="N134" s="1059"/>
    </row>
    <row r="135" spans="1:15" ht="9.9499999999999993" customHeight="1">
      <c r="A135" s="314"/>
      <c r="F135" s="316"/>
      <c r="I135" s="424"/>
      <c r="J135" s="424"/>
      <c r="K135" s="424"/>
      <c r="L135" s="424"/>
      <c r="M135" s="424"/>
      <c r="N135" s="1059"/>
    </row>
    <row r="136" spans="1:15">
      <c r="A136" s="314" t="s">
        <v>1032</v>
      </c>
      <c r="F136" s="319"/>
    </row>
  </sheetData>
  <mergeCells count="6">
    <mergeCell ref="N132:N135"/>
    <mergeCell ref="A1:L1"/>
    <mergeCell ref="A2:L2"/>
    <mergeCell ref="A3:L3"/>
    <mergeCell ref="A4:L4"/>
    <mergeCell ref="A5:L5"/>
  </mergeCells>
  <printOptions horizontalCentered="1"/>
  <pageMargins left="0.15748031496062992" right="0.15748031496062992" top="0.19685039370078741" bottom="0.15748031496062992" header="0" footer="0.15748031496062992"/>
  <pageSetup scale="33" fitToHeight="100" orientation="landscape" r:id="rId1"/>
  <headerFooter alignWithMargins="0"/>
  <ignoredErrors>
    <ignoredError sqref="B39:D41 E20:G21 E22 E123:G126 E23:G41 E102:G109 E54:G54 E45:G48 E43:G43 F42:G42" formula="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B09A5B"/>
  </sheetPr>
  <dimension ref="A1:J67"/>
  <sheetViews>
    <sheetView zoomScale="86" zoomScaleNormal="86" workbookViewId="0">
      <pane ySplit="9" topLeftCell="A10" activePane="bottomLeft" state="frozen"/>
      <selection sqref="A1:J1"/>
      <selection pane="bottomLeft" sqref="A1:J1"/>
    </sheetView>
  </sheetViews>
  <sheetFormatPr baseColWidth="10" defaultRowHeight="12.75"/>
  <cols>
    <col min="1" max="1" width="73.28515625" style="2" customWidth="1"/>
    <col min="2" max="3" width="10.42578125" style="2" customWidth="1"/>
    <col min="4" max="7" width="19.42578125" style="2" customWidth="1"/>
    <col min="8" max="16384" width="11.42578125" style="2"/>
  </cols>
  <sheetData>
    <row r="1" spans="1:10" ht="18" customHeight="1">
      <c r="A1" s="1017" t="s">
        <v>0</v>
      </c>
      <c r="B1" s="1017"/>
      <c r="C1" s="1017"/>
      <c r="D1" s="1017"/>
      <c r="E1" s="1017"/>
      <c r="F1" s="1017"/>
      <c r="G1" s="1017"/>
      <c r="H1" s="3"/>
      <c r="I1" s="3"/>
    </row>
    <row r="2" spans="1:10" ht="18" customHeight="1">
      <c r="A2" s="1017" t="str">
        <f>'1.ESF (Rubros)'!A2:I2</f>
        <v>SECRETARIA EJECUTIVA DEL SISTEMA ANTICORRUPCION DEL ESTADO DE CHIAPAS</v>
      </c>
      <c r="B2" s="1017"/>
      <c r="C2" s="1017"/>
      <c r="D2" s="1017"/>
      <c r="E2" s="1017"/>
      <c r="F2" s="1017"/>
      <c r="G2" s="1017"/>
      <c r="H2" s="3"/>
      <c r="I2" s="3"/>
    </row>
    <row r="3" spans="1:10" ht="9.9499999999999993" customHeight="1">
      <c r="A3" s="682"/>
      <c r="B3" s="682"/>
      <c r="C3" s="682"/>
      <c r="D3" s="682"/>
      <c r="E3" s="682"/>
      <c r="F3" s="682"/>
      <c r="G3" s="682"/>
      <c r="H3" s="3"/>
      <c r="I3" s="3"/>
    </row>
    <row r="4" spans="1:10" ht="18" customHeight="1">
      <c r="A4" s="1017" t="s">
        <v>1592</v>
      </c>
      <c r="B4" s="1017"/>
      <c r="C4" s="1017"/>
      <c r="D4" s="1017"/>
      <c r="E4" s="1017"/>
      <c r="F4" s="1017"/>
      <c r="G4" s="1017"/>
      <c r="H4" s="3"/>
      <c r="I4" s="3"/>
    </row>
    <row r="5" spans="1:10" ht="18" customHeight="1">
      <c r="A5" s="1017" t="s">
        <v>758</v>
      </c>
      <c r="B5" s="1017"/>
      <c r="C5" s="1017"/>
      <c r="D5" s="1017"/>
      <c r="E5" s="1017"/>
      <c r="F5" s="1017"/>
      <c r="G5" s="1017"/>
      <c r="H5" s="3"/>
      <c r="I5" s="3"/>
    </row>
    <row r="6" spans="1:10" ht="18" customHeight="1">
      <c r="A6" s="1017" t="str">
        <f>'3.EA'!A6</f>
        <v>DEL 1 DE ENERO AL 31 DE MARZO DE 2021</v>
      </c>
      <c r="B6" s="1017"/>
      <c r="C6" s="1017"/>
      <c r="D6" s="1017"/>
      <c r="E6" s="1017"/>
      <c r="F6" s="1017"/>
      <c r="G6" s="1017"/>
      <c r="H6" s="3"/>
      <c r="I6" s="3"/>
    </row>
    <row r="7" spans="1:10" ht="15">
      <c r="A7" s="148"/>
      <c r="B7" s="148"/>
      <c r="C7" s="148"/>
      <c r="D7" s="148"/>
      <c r="E7" s="148"/>
      <c r="F7" s="148"/>
      <c r="G7" s="19" t="s">
        <v>485</v>
      </c>
      <c r="H7" s="3"/>
      <c r="I7" s="3"/>
    </row>
    <row r="8" spans="1:10" ht="13.5" thickBot="1">
      <c r="A8" s="4"/>
      <c r="B8" s="4"/>
      <c r="C8" s="4"/>
      <c r="D8" s="4"/>
      <c r="E8" s="20"/>
      <c r="F8" s="20" t="s">
        <v>5</v>
      </c>
      <c r="G8" s="21">
        <f>'1.ESF (Rubros)'!I8</f>
        <v>44314</v>
      </c>
    </row>
    <row r="9" spans="1:10" ht="70.5" customHeight="1" thickBot="1">
      <c r="A9" s="696" t="s">
        <v>484</v>
      </c>
      <c r="B9" s="1037" t="s">
        <v>729</v>
      </c>
      <c r="C9" s="1037"/>
      <c r="D9" s="697" t="s">
        <v>730</v>
      </c>
      <c r="E9" s="697" t="s">
        <v>728</v>
      </c>
      <c r="F9" s="697" t="s">
        <v>732</v>
      </c>
      <c r="G9" s="698" t="s">
        <v>731</v>
      </c>
    </row>
    <row r="10" spans="1:10" ht="5.25" customHeight="1">
      <c r="A10" s="15"/>
      <c r="B10" s="15"/>
      <c r="C10" s="4"/>
      <c r="D10" s="4"/>
      <c r="E10" s="4"/>
      <c r="F10" s="4"/>
      <c r="G10" s="4"/>
    </row>
    <row r="11" spans="1:10" s="40" customFormat="1" ht="15" customHeight="1">
      <c r="A11" s="74"/>
      <c r="B11" s="67"/>
      <c r="C11" s="65"/>
      <c r="D11" s="63"/>
      <c r="E11" s="63"/>
      <c r="F11" s="63"/>
      <c r="G11" s="64"/>
    </row>
    <row r="12" spans="1:10" s="40" customFormat="1" ht="15" customHeight="1" thickBot="1">
      <c r="A12" s="75" t="s">
        <v>486</v>
      </c>
      <c r="B12" s="1061">
        <f>SUM(B14+B30)</f>
        <v>828319.92999999993</v>
      </c>
      <c r="C12" s="1062"/>
      <c r="D12" s="155">
        <f>SUM(D14+D30)</f>
        <v>13508184.960000001</v>
      </c>
      <c r="E12" s="155">
        <f t="shared" ref="E12:G12" si="0">SUM(E14+E30)</f>
        <v>11229373.85</v>
      </c>
      <c r="F12" s="155">
        <f t="shared" si="0"/>
        <v>3107131.040000001</v>
      </c>
      <c r="G12" s="155">
        <f t="shared" si="0"/>
        <v>2278811.1100000013</v>
      </c>
      <c r="H12" s="1060"/>
      <c r="I12" s="1060"/>
      <c r="J12" s="1060"/>
    </row>
    <row r="13" spans="1:10" s="40" customFormat="1" ht="15" customHeight="1" thickTop="1">
      <c r="A13" s="75"/>
      <c r="B13" s="156"/>
      <c r="C13" s="157"/>
      <c r="D13" s="60"/>
      <c r="E13" s="60"/>
      <c r="F13" s="60"/>
      <c r="G13" s="152"/>
      <c r="H13" s="1060"/>
      <c r="I13" s="1060"/>
      <c r="J13" s="1060"/>
    </row>
    <row r="14" spans="1:10" s="40" customFormat="1" ht="15" customHeight="1">
      <c r="A14" s="75" t="s">
        <v>726</v>
      </c>
      <c r="B14" s="1063">
        <f>SUM(B16:C28)</f>
        <v>828319.92999999993</v>
      </c>
      <c r="C14" s="1064"/>
      <c r="D14" s="73">
        <f>SUM(D16:D28)</f>
        <v>13508184.960000001</v>
      </c>
      <c r="E14" s="73">
        <f t="shared" ref="E14:G14" si="1">SUM(E16:E28)</f>
        <v>11229373.85</v>
      </c>
      <c r="F14" s="73">
        <f t="shared" si="1"/>
        <v>3107131.040000001</v>
      </c>
      <c r="G14" s="73">
        <f t="shared" si="1"/>
        <v>2278811.1100000013</v>
      </c>
      <c r="H14" s="1060"/>
      <c r="I14" s="1060"/>
      <c r="J14" s="1060"/>
    </row>
    <row r="15" spans="1:10" s="40" customFormat="1" ht="15" customHeight="1">
      <c r="A15" s="76"/>
      <c r="B15" s="68"/>
      <c r="C15" s="62"/>
      <c r="D15" s="149"/>
      <c r="E15" s="149"/>
      <c r="F15" s="59"/>
      <c r="G15" s="150"/>
      <c r="H15" s="151"/>
      <c r="I15" s="151"/>
      <c r="J15" s="151"/>
    </row>
    <row r="16" spans="1:10" s="40" customFormat="1" ht="15" customHeight="1">
      <c r="A16" s="76" t="s">
        <v>600</v>
      </c>
      <c r="B16" s="1034">
        <f>SUM('1.ESF (Rubros)'!D12)</f>
        <v>828319.92999999993</v>
      </c>
      <c r="C16" s="1035"/>
      <c r="D16" s="158">
        <f>SUM('BALANZA ACUMULADA'!I18:I24)</f>
        <v>13508184.960000001</v>
      </c>
      <c r="E16" s="158">
        <f>SUM('BALANZA ACUMULADA'!J18:J24)</f>
        <v>11229373.85</v>
      </c>
      <c r="F16" s="159">
        <f>SUM(B16+D16-E16)</f>
        <v>3107131.040000001</v>
      </c>
      <c r="G16" s="159">
        <f>SUM(F16-B16)</f>
        <v>2278811.1100000013</v>
      </c>
    </row>
    <row r="17" spans="1:7" s="40" customFormat="1" ht="15" customHeight="1">
      <c r="A17" s="76"/>
      <c r="B17" s="149"/>
      <c r="C17" s="150"/>
      <c r="D17" s="158"/>
      <c r="E17" s="158"/>
      <c r="F17" s="159"/>
      <c r="G17" s="160"/>
    </row>
    <row r="18" spans="1:7" s="40" customFormat="1" ht="15" customHeight="1">
      <c r="A18" s="76" t="s">
        <v>491</v>
      </c>
      <c r="B18" s="1034">
        <f>SUM('1.ESF (Rubros)'!D13)</f>
        <v>0</v>
      </c>
      <c r="C18" s="1035"/>
      <c r="D18" s="59">
        <f>SUM('BALANZA ACUMULADA'!I25:I31)</f>
        <v>0</v>
      </c>
      <c r="E18" s="59">
        <f>SUM('BALANZA ACUMULADA'!J25:J31)</f>
        <v>0</v>
      </c>
      <c r="F18" s="159">
        <f>SUM(B18+D18-E18)</f>
        <v>0</v>
      </c>
      <c r="G18" s="159">
        <f>SUM(F18-B18)</f>
        <v>0</v>
      </c>
    </row>
    <row r="19" spans="1:7" s="40" customFormat="1" ht="15" customHeight="1">
      <c r="A19" s="76"/>
      <c r="B19" s="149"/>
      <c r="C19" s="150"/>
      <c r="D19" s="59"/>
      <c r="E19" s="59"/>
      <c r="F19" s="59"/>
      <c r="G19" s="150"/>
    </row>
    <row r="20" spans="1:7" s="40" customFormat="1" ht="15" customHeight="1">
      <c r="A20" s="76" t="s">
        <v>511</v>
      </c>
      <c r="B20" s="1034">
        <f>SUM('1.ESF (Rubros)'!D14)</f>
        <v>0</v>
      </c>
      <c r="C20" s="1035"/>
      <c r="D20" s="59">
        <f>SUM('BALANZA ACUMULADA'!I32:I36)</f>
        <v>0</v>
      </c>
      <c r="E20" s="59">
        <f>SUM('BALANZA ACUMULADA'!J32:J36)</f>
        <v>0</v>
      </c>
      <c r="F20" s="159">
        <f>SUM(B20+D20-E20)</f>
        <v>0</v>
      </c>
      <c r="G20" s="159">
        <f>SUM(F20-B20)</f>
        <v>0</v>
      </c>
    </row>
    <row r="21" spans="1:7" s="40" customFormat="1" ht="15" customHeight="1">
      <c r="A21" s="76"/>
      <c r="B21" s="149"/>
      <c r="C21" s="150"/>
      <c r="D21" s="59"/>
      <c r="E21" s="59"/>
      <c r="F21" s="59"/>
      <c r="G21" s="150"/>
    </row>
    <row r="22" spans="1:7" s="40" customFormat="1" ht="15" customHeight="1">
      <c r="A22" s="76" t="s">
        <v>516</v>
      </c>
      <c r="B22" s="1034">
        <f>SUM('1.ESF (Rubros)'!D15)</f>
        <v>0</v>
      </c>
      <c r="C22" s="1035"/>
      <c r="D22" s="59">
        <f>SUM('BALANZA ACUMULADA'!I37:I41)</f>
        <v>0</v>
      </c>
      <c r="E22" s="59">
        <f>SUM('BALANZA ACUMULADA'!J37:J41)</f>
        <v>0</v>
      </c>
      <c r="F22" s="159">
        <f>SUM(B22+D22-E22)</f>
        <v>0</v>
      </c>
      <c r="G22" s="159">
        <f>SUM(F22-B22)</f>
        <v>0</v>
      </c>
    </row>
    <row r="23" spans="1:7" s="40" customFormat="1" ht="15" customHeight="1">
      <c r="A23" s="76"/>
      <c r="B23" s="149"/>
      <c r="C23" s="150"/>
      <c r="D23" s="59"/>
      <c r="E23" s="59"/>
      <c r="F23" s="59"/>
      <c r="G23" s="150"/>
    </row>
    <row r="24" spans="1:7" s="40" customFormat="1" ht="15" customHeight="1">
      <c r="A24" s="76" t="s">
        <v>523</v>
      </c>
      <c r="B24" s="1034">
        <f>SUM('1.ESF (Rubros)'!D16)</f>
        <v>0</v>
      </c>
      <c r="C24" s="1035"/>
      <c r="D24" s="59">
        <f>SUM('BALANZA ACUMULADA'!I42)</f>
        <v>0</v>
      </c>
      <c r="E24" s="59">
        <f>SUM('BALANZA ACUMULADA'!J42)</f>
        <v>0</v>
      </c>
      <c r="F24" s="159">
        <f>SUM(B24+D24-E24)</f>
        <v>0</v>
      </c>
      <c r="G24" s="159">
        <f>SUM(F24-B24)</f>
        <v>0</v>
      </c>
    </row>
    <row r="25" spans="1:7" s="40" customFormat="1" ht="15" customHeight="1">
      <c r="A25" s="76"/>
      <c r="B25" s="68"/>
      <c r="C25" s="62"/>
      <c r="D25" s="59"/>
      <c r="E25" s="59"/>
      <c r="F25" s="59"/>
      <c r="G25" s="150"/>
    </row>
    <row r="26" spans="1:7" s="40" customFormat="1" ht="15" customHeight="1">
      <c r="A26" s="76" t="s">
        <v>526</v>
      </c>
      <c r="B26" s="1034">
        <f>SUM('1.ESF (Rubros)'!D17)</f>
        <v>0</v>
      </c>
      <c r="C26" s="1035"/>
      <c r="D26" s="59">
        <f>SUM('BALANZA ACUMULADA'!I43)</f>
        <v>0</v>
      </c>
      <c r="E26" s="59">
        <f>SUM('BALANZA ACUMULADA'!J43)</f>
        <v>0</v>
      </c>
      <c r="F26" s="159">
        <f>SUM(B26+D26-E26)</f>
        <v>0</v>
      </c>
      <c r="G26" s="159">
        <f>SUM(F26-B26)</f>
        <v>0</v>
      </c>
    </row>
    <row r="27" spans="1:7" s="40" customFormat="1" ht="15" customHeight="1">
      <c r="A27" s="76"/>
      <c r="B27" s="149"/>
      <c r="C27" s="150"/>
      <c r="D27" s="59"/>
      <c r="E27" s="59"/>
      <c r="F27" s="59"/>
      <c r="G27" s="150"/>
    </row>
    <row r="28" spans="1:7" s="40" customFormat="1" ht="15" customHeight="1">
      <c r="A28" s="76" t="s">
        <v>528</v>
      </c>
      <c r="B28" s="1034">
        <f>SUM('1.ESF (Rubros)'!D18)</f>
        <v>0</v>
      </c>
      <c r="C28" s="1035"/>
      <c r="D28" s="59">
        <f>SUM('BALANZA ACUMULADA'!I45:I48)</f>
        <v>0</v>
      </c>
      <c r="E28" s="59">
        <f>SUM('BALANZA ACUMULADA'!J45:J48)</f>
        <v>0</v>
      </c>
      <c r="F28" s="159">
        <f>SUM(B28+D28-E28)</f>
        <v>0</v>
      </c>
      <c r="G28" s="159">
        <f>SUM(F28-B28)</f>
        <v>0</v>
      </c>
    </row>
    <row r="29" spans="1:7" s="40" customFormat="1">
      <c r="A29" s="76"/>
      <c r="B29" s="1034"/>
      <c r="C29" s="1035"/>
      <c r="D29" s="59"/>
      <c r="E29" s="59"/>
      <c r="F29" s="59"/>
      <c r="G29" s="150"/>
    </row>
    <row r="30" spans="1:7" s="40" customFormat="1" ht="15" customHeight="1">
      <c r="A30" s="75" t="s">
        <v>727</v>
      </c>
      <c r="B30" s="1063">
        <f>SUM(B32:C49)</f>
        <v>0</v>
      </c>
      <c r="C30" s="1064"/>
      <c r="D30" s="73">
        <f>SUM(D32:D49)</f>
        <v>0</v>
      </c>
      <c r="E30" s="73">
        <f t="shared" ref="E30:G30" si="2">SUM(E32:E49)</f>
        <v>0</v>
      </c>
      <c r="F30" s="73">
        <f t="shared" si="2"/>
        <v>0</v>
      </c>
      <c r="G30" s="73">
        <f t="shared" si="2"/>
        <v>0</v>
      </c>
    </row>
    <row r="31" spans="1:7" s="40" customFormat="1" ht="15" customHeight="1">
      <c r="A31" s="323"/>
      <c r="B31" s="68"/>
      <c r="C31" s="62"/>
      <c r="D31" s="59"/>
      <c r="E31" s="59"/>
      <c r="F31" s="59"/>
      <c r="G31" s="150"/>
    </row>
    <row r="32" spans="1:7" s="40" customFormat="1" ht="15" customHeight="1">
      <c r="A32" s="76" t="s">
        <v>533</v>
      </c>
      <c r="B32" s="1034">
        <f>SUM('1.ESF (Rubros)'!D24)</f>
        <v>0</v>
      </c>
      <c r="C32" s="1035"/>
      <c r="D32" s="59">
        <f>SUM('BALANZA ACUMULADA'!I49:I52)</f>
        <v>0</v>
      </c>
      <c r="E32" s="59">
        <f>SUM('BALANZA ACUMULADA'!J49:J52)</f>
        <v>0</v>
      </c>
      <c r="F32" s="159">
        <f>SUM(B32+D32-E32)</f>
        <v>0</v>
      </c>
      <c r="G32" s="159">
        <f>SUM(F32-B32)</f>
        <v>0</v>
      </c>
    </row>
    <row r="33" spans="1:7" s="40" customFormat="1" ht="15" customHeight="1">
      <c r="A33" s="323"/>
      <c r="B33" s="1034"/>
      <c r="C33" s="1035"/>
      <c r="D33" s="59"/>
      <c r="E33" s="59"/>
      <c r="F33" s="59"/>
      <c r="G33" s="59"/>
    </row>
    <row r="34" spans="1:7" s="40" customFormat="1" ht="15" customHeight="1">
      <c r="A34" s="76" t="s">
        <v>540</v>
      </c>
      <c r="B34" s="1034">
        <f>SUM('1.ESF (Rubros)'!D25)</f>
        <v>0</v>
      </c>
      <c r="C34" s="1035"/>
      <c r="D34" s="59">
        <f>SUM('BALANZA ACUMULADA'!I53:I57)</f>
        <v>0</v>
      </c>
      <c r="E34" s="59">
        <f>SUM('BALANZA ACUMULADA'!J53:J57)</f>
        <v>0</v>
      </c>
      <c r="F34" s="159">
        <f>SUM(B34+D34-E34)</f>
        <v>0</v>
      </c>
      <c r="G34" s="159">
        <f>SUM(F34-B34)</f>
        <v>0</v>
      </c>
    </row>
    <row r="35" spans="1:7" s="40" customFormat="1" ht="15" customHeight="1">
      <c r="A35" s="323"/>
      <c r="B35" s="1034"/>
      <c r="C35" s="1035"/>
      <c r="D35" s="59"/>
      <c r="E35" s="59"/>
      <c r="F35" s="59"/>
      <c r="G35" s="150"/>
    </row>
    <row r="36" spans="1:7" s="40" customFormat="1" ht="15" customHeight="1">
      <c r="A36" s="76" t="s">
        <v>547</v>
      </c>
      <c r="B36" s="1034">
        <f>SUM('1.ESF (Rubros)'!D26)</f>
        <v>0</v>
      </c>
      <c r="C36" s="1035"/>
      <c r="D36" s="59">
        <f>SUM('BALANZA ACUMULADA'!I58:I63)</f>
        <v>0</v>
      </c>
      <c r="E36" s="59">
        <f>SUM('BALANZA ACUMULADA'!J58:J63)</f>
        <v>0</v>
      </c>
      <c r="F36" s="159">
        <f>SUM(B36+D36-E36)</f>
        <v>0</v>
      </c>
      <c r="G36" s="159">
        <f>SUM(F36-B36)</f>
        <v>0</v>
      </c>
    </row>
    <row r="37" spans="1:7" s="40" customFormat="1" ht="15" customHeight="1">
      <c r="A37" s="323"/>
      <c r="B37" s="1034"/>
      <c r="C37" s="1035"/>
      <c r="D37" s="59"/>
      <c r="E37" s="59"/>
      <c r="F37" s="59"/>
      <c r="G37" s="150"/>
    </row>
    <row r="38" spans="1:7" s="40" customFormat="1" ht="15" customHeight="1">
      <c r="A38" s="76" t="s">
        <v>559</v>
      </c>
      <c r="B38" s="1034">
        <f>SUM('1.ESF (Rubros)'!D27)</f>
        <v>0</v>
      </c>
      <c r="C38" s="1035"/>
      <c r="D38" s="59">
        <f>SUM('BALANZA ACUMULADA'!I64:I71)</f>
        <v>0</v>
      </c>
      <c r="E38" s="59">
        <f>SUM('BALANZA ACUMULADA'!J64:J71)</f>
        <v>0</v>
      </c>
      <c r="F38" s="159">
        <f>SUM(B38+D38-E38)</f>
        <v>0</v>
      </c>
      <c r="G38" s="159">
        <f>SUM(F38-B38)</f>
        <v>0</v>
      </c>
    </row>
    <row r="39" spans="1:7" s="40" customFormat="1" ht="15" customHeight="1">
      <c r="A39" s="76"/>
      <c r="B39" s="68"/>
      <c r="C39" s="62"/>
      <c r="D39" s="59"/>
      <c r="E39" s="59"/>
      <c r="F39" s="59"/>
      <c r="G39" s="150"/>
    </row>
    <row r="40" spans="1:7" s="40" customFormat="1" ht="15" customHeight="1">
      <c r="A40" s="76" t="s">
        <v>570</v>
      </c>
      <c r="B40" s="1034">
        <f>SUM('1.ESF (Rubros)'!D28)</f>
        <v>0</v>
      </c>
      <c r="C40" s="1035"/>
      <c r="D40" s="59">
        <f>SUM('BALANZA ACUMULADA'!I72:I76)</f>
        <v>0</v>
      </c>
      <c r="E40" s="59">
        <f>SUM('BALANZA ACUMULADA'!J72:J76)</f>
        <v>0</v>
      </c>
      <c r="F40" s="159">
        <f>SUM(B40+D40-E40)</f>
        <v>0</v>
      </c>
      <c r="G40" s="159">
        <f>SUM(F40-B40)</f>
        <v>0</v>
      </c>
    </row>
    <row r="41" spans="1:7" s="40" customFormat="1" ht="15" customHeight="1">
      <c r="A41" s="76"/>
      <c r="B41" s="68"/>
      <c r="C41" s="62"/>
      <c r="D41" s="59"/>
      <c r="E41" s="59"/>
      <c r="F41" s="59"/>
      <c r="G41" s="150"/>
    </row>
    <row r="42" spans="1:7" s="40" customFormat="1" ht="15" customHeight="1">
      <c r="A42" s="76" t="s">
        <v>580</v>
      </c>
      <c r="B42" s="1034">
        <f>SUM('1.ESF (Rubros)'!D29)</f>
        <v>0</v>
      </c>
      <c r="C42" s="1035"/>
      <c r="D42" s="59">
        <f>SUM('BALANZA ACUMULADA'!I77:I80)</f>
        <v>0</v>
      </c>
      <c r="E42" s="59">
        <f>SUM('BALANZA ACUMULADA'!J77:J80)</f>
        <v>0</v>
      </c>
      <c r="F42" s="159">
        <f>SUM(B42+D42-E42)</f>
        <v>0</v>
      </c>
      <c r="G42" s="159">
        <f>SUM(F42-B42)</f>
        <v>0</v>
      </c>
    </row>
    <row r="43" spans="1:7" s="40" customFormat="1" ht="15" customHeight="1">
      <c r="A43" s="76"/>
      <c r="B43" s="68"/>
      <c r="C43" s="62"/>
      <c r="D43" s="59"/>
      <c r="E43" s="59"/>
      <c r="F43" s="59"/>
      <c r="G43" s="150"/>
    </row>
    <row r="44" spans="1:7" s="40" customFormat="1" ht="15" customHeight="1">
      <c r="A44" s="76" t="s">
        <v>587</v>
      </c>
      <c r="B44" s="1034">
        <f>SUM('1.ESF (Rubros)'!D30)</f>
        <v>0</v>
      </c>
      <c r="C44" s="1035"/>
      <c r="D44" s="59">
        <f>SUM('BALANZA ACUMULADA'!I81:I86)</f>
        <v>0</v>
      </c>
      <c r="E44" s="59">
        <f>SUM('BALANZA ACUMULADA'!J81:J86)</f>
        <v>0</v>
      </c>
      <c r="F44" s="159">
        <f>SUM(B44+D44-E44)</f>
        <v>0</v>
      </c>
      <c r="G44" s="159">
        <f>SUM(F44-B44)</f>
        <v>0</v>
      </c>
    </row>
    <row r="45" spans="1:7" s="40" customFormat="1" ht="15" customHeight="1">
      <c r="A45" s="76"/>
      <c r="B45" s="68"/>
      <c r="C45" s="62"/>
      <c r="D45" s="59"/>
      <c r="E45" s="59"/>
      <c r="F45" s="59"/>
      <c r="G45" s="150"/>
    </row>
    <row r="46" spans="1:7" s="40" customFormat="1" ht="15" customHeight="1">
      <c r="A46" s="1065" t="s">
        <v>1344</v>
      </c>
      <c r="B46" s="1034">
        <f>SUM('1.ESF (Rubros)'!D31)</f>
        <v>0</v>
      </c>
      <c r="C46" s="1035"/>
      <c r="D46" s="59">
        <f>SUM('BALANZA ACUMULADA'!I87:I88)</f>
        <v>0</v>
      </c>
      <c r="E46" s="59">
        <f>SUM('BALANZA ACUMULADA'!J87:J88)</f>
        <v>0</v>
      </c>
      <c r="F46" s="159">
        <f>SUM(B46+D46-E46)</f>
        <v>0</v>
      </c>
      <c r="G46" s="159">
        <f>SUM(F46-B46)</f>
        <v>0</v>
      </c>
    </row>
    <row r="47" spans="1:7" s="40" customFormat="1" ht="15" customHeight="1">
      <c r="A47" s="1065"/>
      <c r="B47" s="483"/>
      <c r="C47" s="484"/>
      <c r="D47" s="59"/>
      <c r="E47" s="59"/>
      <c r="F47" s="159"/>
      <c r="G47" s="160"/>
    </row>
    <row r="48" spans="1:7" s="40" customFormat="1" ht="15" customHeight="1">
      <c r="A48" s="76"/>
      <c r="B48" s="68"/>
      <c r="C48" s="62"/>
      <c r="D48" s="59"/>
      <c r="E48" s="59"/>
      <c r="F48" s="59"/>
      <c r="G48" s="484"/>
    </row>
    <row r="49" spans="1:7" s="40" customFormat="1" ht="15" customHeight="1">
      <c r="A49" s="76" t="s">
        <v>595</v>
      </c>
      <c r="B49" s="1034">
        <f>SUM('1.ESF (Rubros)'!D32)</f>
        <v>0</v>
      </c>
      <c r="C49" s="1035"/>
      <c r="D49" s="59">
        <f>SUM('BALANZA ACUMULADA'!I89:I90)</f>
        <v>0</v>
      </c>
      <c r="E49" s="59">
        <f>SUM('BALANZA ACUMULADA'!J89:J90)</f>
        <v>0</v>
      </c>
      <c r="F49" s="159">
        <f>SUM(B49+D49-E49)</f>
        <v>0</v>
      </c>
      <c r="G49" s="159">
        <f>SUM(F49-B49)</f>
        <v>0</v>
      </c>
    </row>
    <row r="50" spans="1:7" ht="4.5" customHeight="1">
      <c r="A50" s="164"/>
      <c r="B50" s="85"/>
      <c r="C50" s="86"/>
      <c r="D50" s="164"/>
      <c r="E50" s="165"/>
      <c r="F50" s="166"/>
      <c r="G50" s="165"/>
    </row>
    <row r="51" spans="1:7" ht="3.75" customHeight="1">
      <c r="A51" s="4"/>
      <c r="B51" s="4"/>
      <c r="C51" s="4"/>
      <c r="D51" s="4"/>
      <c r="E51" s="29"/>
      <c r="F51" s="29"/>
      <c r="G51" s="29"/>
    </row>
    <row r="52" spans="1:7">
      <c r="A52" s="4"/>
      <c r="B52" s="4"/>
      <c r="C52" s="4"/>
      <c r="D52" s="4"/>
      <c r="E52" s="29"/>
      <c r="F52" s="29"/>
      <c r="G52" s="29"/>
    </row>
    <row r="53" spans="1:7">
      <c r="A53" s="4"/>
      <c r="B53" s="4"/>
      <c r="C53" s="4"/>
      <c r="D53" s="4"/>
      <c r="E53" s="29"/>
      <c r="F53" s="29"/>
      <c r="G53" s="29"/>
    </row>
    <row r="54" spans="1:7">
      <c r="A54" s="4"/>
      <c r="B54" s="4"/>
      <c r="C54" s="4"/>
      <c r="D54" s="4"/>
      <c r="E54" s="29"/>
      <c r="F54" s="29"/>
      <c r="G54" s="29"/>
    </row>
    <row r="55" spans="1:7">
      <c r="A55" s="4"/>
      <c r="B55" s="4"/>
      <c r="C55" s="4"/>
      <c r="D55" s="4"/>
      <c r="E55" s="29"/>
      <c r="F55" s="29"/>
      <c r="G55" s="29"/>
    </row>
    <row r="56" spans="1:7">
      <c r="A56" s="4"/>
      <c r="B56" s="4"/>
      <c r="C56" s="4"/>
      <c r="D56" s="4"/>
      <c r="E56" s="29"/>
      <c r="F56" s="29"/>
      <c r="G56" s="29"/>
    </row>
    <row r="57" spans="1:7">
      <c r="A57" s="4"/>
      <c r="B57" s="4"/>
      <c r="C57" s="4"/>
      <c r="D57" s="4"/>
      <c r="E57" s="29"/>
      <c r="F57" s="29"/>
      <c r="G57" s="29"/>
    </row>
    <row r="58" spans="1:7">
      <c r="A58" s="4"/>
      <c r="B58" s="4"/>
      <c r="C58" s="4"/>
      <c r="D58" s="4"/>
      <c r="E58" s="29"/>
      <c r="F58" s="29"/>
      <c r="G58" s="29"/>
    </row>
    <row r="59" spans="1:7">
      <c r="A59" s="4"/>
      <c r="B59" s="4"/>
      <c r="C59" s="4"/>
      <c r="D59" s="4"/>
      <c r="E59" s="29"/>
      <c r="F59" s="29" t="s">
        <v>639</v>
      </c>
      <c r="G59" s="29"/>
    </row>
    <row r="60" spans="1:7">
      <c r="A60" s="1018" t="s">
        <v>12</v>
      </c>
      <c r="B60" s="1018"/>
      <c r="C60" s="4"/>
      <c r="D60" s="1018" t="s">
        <v>12</v>
      </c>
      <c r="E60" s="1018"/>
      <c r="F60" s="1018"/>
      <c r="G60" s="1018"/>
    </row>
    <row r="61" spans="1:7">
      <c r="A61" s="1015" t="s">
        <v>638</v>
      </c>
      <c r="B61" s="1015"/>
      <c r="C61" s="4"/>
      <c r="D61" s="1015" t="s">
        <v>638</v>
      </c>
      <c r="E61" s="1015"/>
      <c r="F61" s="1015"/>
      <c r="G61" s="1015"/>
    </row>
    <row r="62" spans="1:7">
      <c r="A62" s="4"/>
      <c r="B62" s="4"/>
      <c r="C62" s="4"/>
      <c r="D62" s="4"/>
      <c r="E62" s="29"/>
      <c r="F62" s="29"/>
      <c r="G62" s="29"/>
    </row>
    <row r="63" spans="1:7">
      <c r="A63" s="4"/>
      <c r="B63" s="4"/>
      <c r="C63" s="4"/>
      <c r="D63" s="4"/>
      <c r="E63" s="29"/>
      <c r="F63" s="29"/>
      <c r="G63" s="29"/>
    </row>
    <row r="64" spans="1:7">
      <c r="A64" s="4"/>
      <c r="B64" s="4"/>
      <c r="C64" s="4"/>
      <c r="D64" s="4"/>
      <c r="E64" s="29"/>
      <c r="F64" s="29"/>
      <c r="G64" s="29"/>
    </row>
    <row r="65" spans="1:7" ht="15">
      <c r="A65" s="1017" t="s">
        <v>636</v>
      </c>
      <c r="B65" s="1017"/>
      <c r="C65" s="1017"/>
      <c r="D65" s="1017"/>
      <c r="E65" s="1017"/>
      <c r="F65" s="1017"/>
      <c r="G65" s="1017"/>
    </row>
    <row r="66" spans="1:7">
      <c r="A66" s="4"/>
      <c r="B66" s="4"/>
      <c r="C66" s="4"/>
      <c r="D66" s="4"/>
      <c r="E66" s="29"/>
      <c r="F66" s="29"/>
      <c r="G66" s="29"/>
    </row>
    <row r="67" spans="1:7">
      <c r="E67" s="17"/>
      <c r="F67" s="17"/>
      <c r="G67" s="17"/>
    </row>
  </sheetData>
  <mergeCells count="36">
    <mergeCell ref="B24:C24"/>
    <mergeCell ref="B32:C32"/>
    <mergeCell ref="B34:C34"/>
    <mergeCell ref="B49:C49"/>
    <mergeCell ref="A60:B60"/>
    <mergeCell ref="B26:C26"/>
    <mergeCell ref="B29:C29"/>
    <mergeCell ref="B30:C30"/>
    <mergeCell ref="B42:C42"/>
    <mergeCell ref="B44:C44"/>
    <mergeCell ref="B28:C28"/>
    <mergeCell ref="B46:C46"/>
    <mergeCell ref="A46:A47"/>
    <mergeCell ref="D60:G60"/>
    <mergeCell ref="A61:B61"/>
    <mergeCell ref="D61:G61"/>
    <mergeCell ref="A65:G65"/>
    <mergeCell ref="B33:C33"/>
    <mergeCell ref="B35:C35"/>
    <mergeCell ref="B36:C36"/>
    <mergeCell ref="B37:C37"/>
    <mergeCell ref="B38:C38"/>
    <mergeCell ref="B40:C40"/>
    <mergeCell ref="H12:J14"/>
    <mergeCell ref="B16:C16"/>
    <mergeCell ref="B18:C18"/>
    <mergeCell ref="B20:C20"/>
    <mergeCell ref="B22:C22"/>
    <mergeCell ref="B12:C12"/>
    <mergeCell ref="B14:C14"/>
    <mergeCell ref="B9:C9"/>
    <mergeCell ref="A1:G1"/>
    <mergeCell ref="A2:G2"/>
    <mergeCell ref="A4:G4"/>
    <mergeCell ref="A5:G5"/>
    <mergeCell ref="A6:G6"/>
  </mergeCells>
  <printOptions horizontalCentered="1"/>
  <pageMargins left="0.15748031496062992" right="0.15748031496062992" top="0.39370078740157483" bottom="0.15748031496062992" header="0" footer="0.15748031496062992"/>
  <pageSetup scale="55" orientation="portrait" r:id="rId1"/>
  <headerFooter alignWithMargins="0"/>
  <ignoredErrors>
    <ignoredError sqref="D16:E16 D18:E23 D33:E33 D35:E45 D32" formulaRange="1"/>
  </ignoredError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B09A5B"/>
    <pageSetUpPr fitToPage="1"/>
  </sheetPr>
  <dimension ref="A1:M70"/>
  <sheetViews>
    <sheetView zoomScale="86" zoomScaleNormal="86" workbookViewId="0">
      <pane ySplit="9" topLeftCell="A52" activePane="bottomLeft" state="frozen"/>
      <selection sqref="A1:J1"/>
      <selection pane="bottomLeft" sqref="A1:J1"/>
    </sheetView>
  </sheetViews>
  <sheetFormatPr baseColWidth="10" defaultRowHeight="12.75"/>
  <cols>
    <col min="1" max="2" width="6.140625" style="2" customWidth="1"/>
    <col min="3" max="3" width="39.42578125" style="2" customWidth="1"/>
    <col min="4" max="4" width="9.5703125" style="2" customWidth="1"/>
    <col min="5" max="5" width="15.5703125" style="2" customWidth="1"/>
    <col min="6" max="6" width="11.7109375" style="2" customWidth="1"/>
    <col min="7" max="7" width="25.85546875" style="2" customWidth="1"/>
    <col min="8" max="8" width="25.28515625" style="2" customWidth="1"/>
    <col min="9" max="9" width="1.28515625" style="2" customWidth="1"/>
    <col min="10" max="10" width="23.140625" style="2" customWidth="1"/>
    <col min="11" max="16384" width="11.42578125" style="2"/>
  </cols>
  <sheetData>
    <row r="1" spans="1:13" ht="18" customHeight="1">
      <c r="A1" s="1017" t="s">
        <v>0</v>
      </c>
      <c r="B1" s="1017"/>
      <c r="C1" s="1017"/>
      <c r="D1" s="1017"/>
      <c r="E1" s="1017"/>
      <c r="F1" s="1017"/>
      <c r="G1" s="1017"/>
      <c r="H1" s="1017"/>
      <c r="I1" s="1017"/>
      <c r="J1" s="1017"/>
      <c r="K1" s="3"/>
      <c r="L1" s="3"/>
    </row>
    <row r="2" spans="1:13" ht="18" customHeight="1">
      <c r="A2" s="1017" t="str">
        <f>'1.ESF (Rubros)'!A2:I2</f>
        <v>SECRETARIA EJECUTIVA DEL SISTEMA ANTICORRUPCION DEL ESTADO DE CHIAPAS</v>
      </c>
      <c r="B2" s="1017"/>
      <c r="C2" s="1017"/>
      <c r="D2" s="1017"/>
      <c r="E2" s="1017"/>
      <c r="F2" s="1017"/>
      <c r="G2" s="1017"/>
      <c r="H2" s="1017"/>
      <c r="I2" s="1017"/>
      <c r="J2" s="1017"/>
      <c r="K2" s="3"/>
      <c r="L2" s="3"/>
    </row>
    <row r="3" spans="1:13" ht="9.9499999999999993" customHeight="1">
      <c r="A3" s="682"/>
      <c r="B3" s="682"/>
      <c r="C3" s="682"/>
      <c r="D3" s="682"/>
      <c r="E3" s="682"/>
      <c r="F3" s="682"/>
      <c r="G3" s="682"/>
      <c r="H3" s="682"/>
      <c r="I3" s="682"/>
      <c r="J3" s="682"/>
      <c r="K3" s="3"/>
      <c r="L3" s="3"/>
    </row>
    <row r="4" spans="1:13" ht="18" customHeight="1">
      <c r="A4" s="1017" t="s">
        <v>1592</v>
      </c>
      <c r="B4" s="1017"/>
      <c r="C4" s="1017"/>
      <c r="D4" s="1017"/>
      <c r="E4" s="1017"/>
      <c r="F4" s="1017"/>
      <c r="G4" s="1017"/>
      <c r="H4" s="1017"/>
      <c r="I4" s="1017"/>
      <c r="J4" s="1017"/>
      <c r="K4" s="3"/>
      <c r="L4" s="3"/>
    </row>
    <row r="5" spans="1:13" ht="18" customHeight="1">
      <c r="A5" s="1017" t="s">
        <v>759</v>
      </c>
      <c r="B5" s="1017"/>
      <c r="C5" s="1017"/>
      <c r="D5" s="1017"/>
      <c r="E5" s="1017"/>
      <c r="F5" s="1017"/>
      <c r="G5" s="1017"/>
      <c r="H5" s="1017"/>
      <c r="I5" s="1017"/>
      <c r="J5" s="1017"/>
      <c r="K5" s="3"/>
      <c r="L5" s="3"/>
    </row>
    <row r="6" spans="1:13" ht="18" customHeight="1">
      <c r="A6" s="1017" t="str">
        <f>'3.EA'!A6</f>
        <v>DEL 1 DE ENERO AL 31 DE MARZO DE 2021</v>
      </c>
      <c r="B6" s="1017"/>
      <c r="C6" s="1017"/>
      <c r="D6" s="1017"/>
      <c r="E6" s="1017"/>
      <c r="F6" s="1017"/>
      <c r="G6" s="1017"/>
      <c r="H6" s="1017"/>
      <c r="I6" s="1017"/>
      <c r="J6" s="1017"/>
      <c r="K6" s="3"/>
      <c r="L6" s="3"/>
    </row>
    <row r="7" spans="1:13" ht="15">
      <c r="A7" s="148"/>
      <c r="B7" s="148"/>
      <c r="C7" s="148"/>
      <c r="D7" s="148"/>
      <c r="E7" s="682"/>
      <c r="F7" s="148"/>
      <c r="G7" s="148"/>
      <c r="H7" s="148"/>
      <c r="I7" s="148"/>
      <c r="J7" s="19" t="s">
        <v>485</v>
      </c>
      <c r="K7" s="3"/>
      <c r="L7" s="3"/>
    </row>
    <row r="8" spans="1:13" ht="13.5" thickBot="1">
      <c r="A8" s="4"/>
      <c r="B8" s="4"/>
      <c r="C8" s="4"/>
      <c r="D8" s="4"/>
      <c r="E8" s="4"/>
      <c r="F8" s="4"/>
      <c r="G8" s="20"/>
      <c r="H8" s="20" t="s">
        <v>5</v>
      </c>
      <c r="I8" s="20"/>
      <c r="J8" s="21">
        <f>'1.ESF (Rubros)'!I8</f>
        <v>44314</v>
      </c>
    </row>
    <row r="9" spans="1:13" ht="35.25" customHeight="1" thickBot="1">
      <c r="A9" s="1047" t="s">
        <v>733</v>
      </c>
      <c r="B9" s="1057"/>
      <c r="C9" s="1057"/>
      <c r="D9" s="1057"/>
      <c r="E9" s="1067" t="s">
        <v>734</v>
      </c>
      <c r="F9" s="1068"/>
      <c r="G9" s="706" t="s">
        <v>735</v>
      </c>
      <c r="H9" s="706" t="s">
        <v>736</v>
      </c>
      <c r="I9" s="708"/>
      <c r="J9" s="707" t="s">
        <v>737</v>
      </c>
    </row>
    <row r="10" spans="1:13" ht="5.25" customHeight="1">
      <c r="A10" s="15"/>
      <c r="B10" s="15"/>
      <c r="C10" s="15"/>
      <c r="D10" s="15"/>
      <c r="E10" s="4"/>
      <c r="F10" s="4"/>
      <c r="G10" s="4"/>
      <c r="H10" s="4"/>
      <c r="I10" s="4"/>
      <c r="J10" s="4"/>
    </row>
    <row r="11" spans="1:13" s="40" customFormat="1" ht="15" customHeight="1">
      <c r="A11" s="39" t="s">
        <v>738</v>
      </c>
      <c r="B11" s="42"/>
      <c r="C11" s="42"/>
      <c r="D11" s="167"/>
      <c r="E11" s="167"/>
      <c r="F11" s="168"/>
      <c r="G11" s="168"/>
      <c r="H11" s="199">
        <f>SUM(H25+H41)</f>
        <v>0</v>
      </c>
      <c r="I11" s="199"/>
      <c r="J11" s="199">
        <f>SUM(J25+J41)</f>
        <v>0</v>
      </c>
    </row>
    <row r="12" spans="1:13" s="40" customFormat="1" ht="15" customHeight="1">
      <c r="A12" s="42"/>
      <c r="B12" s="42"/>
      <c r="C12" s="42"/>
      <c r="D12" s="686"/>
      <c r="E12" s="686"/>
      <c r="F12" s="43"/>
      <c r="G12" s="43"/>
      <c r="H12" s="43"/>
      <c r="I12" s="43"/>
      <c r="J12" s="43"/>
      <c r="K12" s="1060"/>
      <c r="L12" s="1060"/>
      <c r="M12" s="1060"/>
    </row>
    <row r="13" spans="1:13" s="40" customFormat="1" ht="15" customHeight="1">
      <c r="A13" s="42"/>
      <c r="B13" s="42"/>
      <c r="C13" s="39" t="s">
        <v>739</v>
      </c>
      <c r="D13" s="167"/>
      <c r="E13" s="167"/>
      <c r="F13" s="43"/>
      <c r="G13" s="43"/>
      <c r="H13" s="686"/>
      <c r="I13" s="686"/>
      <c r="J13" s="686"/>
      <c r="K13" s="1060"/>
      <c r="L13" s="1060"/>
      <c r="M13" s="1060"/>
    </row>
    <row r="14" spans="1:13" s="40" customFormat="1" ht="15" customHeight="1">
      <c r="A14" s="39" t="s">
        <v>740</v>
      </c>
      <c r="B14" s="42"/>
      <c r="C14" s="42"/>
      <c r="D14" s="686"/>
      <c r="E14" s="686"/>
      <c r="F14" s="43"/>
      <c r="G14" s="43"/>
      <c r="H14" s="41">
        <f>SUM(H15:H17)</f>
        <v>0</v>
      </c>
      <c r="I14" s="41"/>
      <c r="J14" s="41">
        <f>SUM(J15:J17)</f>
        <v>0</v>
      </c>
      <c r="K14" s="1060"/>
      <c r="L14" s="1060"/>
      <c r="M14" s="1060"/>
    </row>
    <row r="15" spans="1:13" s="40" customFormat="1" ht="18" customHeight="1">
      <c r="A15" s="42"/>
      <c r="B15" s="42" t="s">
        <v>741</v>
      </c>
      <c r="C15" s="42"/>
      <c r="D15" s="167"/>
      <c r="E15" s="1066" t="s">
        <v>752</v>
      </c>
      <c r="F15" s="1066"/>
      <c r="G15" s="167" t="s">
        <v>753</v>
      </c>
      <c r="H15" s="686">
        <f>SUM('2.ESF (Cuentas)'!I23)</f>
        <v>0</v>
      </c>
      <c r="I15" s="686"/>
      <c r="J15" s="686">
        <f>SUM('2.ESF (Cuentas)'!G23)</f>
        <v>0</v>
      </c>
      <c r="K15" s="151"/>
      <c r="L15" s="151"/>
      <c r="M15" s="151"/>
    </row>
    <row r="16" spans="1:13" s="40" customFormat="1" ht="18" customHeight="1">
      <c r="A16" s="42"/>
      <c r="B16" s="42" t="s">
        <v>742</v>
      </c>
      <c r="C16" s="42"/>
      <c r="D16" s="686"/>
      <c r="E16" s="1066" t="s">
        <v>752</v>
      </c>
      <c r="F16" s="1066"/>
      <c r="G16" s="167" t="s">
        <v>753</v>
      </c>
      <c r="H16" s="47">
        <v>0</v>
      </c>
      <c r="I16" s="47"/>
      <c r="J16" s="47">
        <v>0</v>
      </c>
    </row>
    <row r="17" spans="1:10" s="40" customFormat="1" ht="18" customHeight="1">
      <c r="A17" s="42"/>
      <c r="B17" s="42" t="s">
        <v>743</v>
      </c>
      <c r="C17" s="42"/>
      <c r="D17" s="43"/>
      <c r="E17" s="1066" t="s">
        <v>752</v>
      </c>
      <c r="F17" s="1066"/>
      <c r="G17" s="167" t="s">
        <v>753</v>
      </c>
      <c r="H17" s="47">
        <f>SUM('2.ESF (Cuentas)'!I24)</f>
        <v>0</v>
      </c>
      <c r="I17" s="47"/>
      <c r="J17" s="47">
        <f>SUM('2.ESF (Cuentas)'!G24)</f>
        <v>0</v>
      </c>
    </row>
    <row r="18" spans="1:10" s="40" customFormat="1" ht="15" customHeight="1">
      <c r="A18" s="42"/>
      <c r="B18" s="42"/>
      <c r="C18" s="42"/>
      <c r="D18" s="43"/>
      <c r="E18" s="686"/>
      <c r="F18" s="47"/>
      <c r="G18" s="47"/>
      <c r="H18" s="47"/>
      <c r="I18" s="47"/>
      <c r="J18" s="47"/>
    </row>
    <row r="19" spans="1:10" s="40" customFormat="1" ht="15" customHeight="1">
      <c r="A19" s="39" t="s">
        <v>744</v>
      </c>
      <c r="B19" s="42"/>
      <c r="C19" s="42"/>
      <c r="D19" s="43"/>
      <c r="E19" s="686"/>
      <c r="F19" s="47"/>
      <c r="G19" s="47"/>
      <c r="H19" s="41">
        <f>SUM(H20:H23)</f>
        <v>0</v>
      </c>
      <c r="I19" s="41"/>
      <c r="J19" s="41">
        <f>SUM(J20:J23)</f>
        <v>0</v>
      </c>
    </row>
    <row r="20" spans="1:10" s="40" customFormat="1" ht="18" customHeight="1">
      <c r="A20" s="42"/>
      <c r="B20" s="42" t="s">
        <v>745</v>
      </c>
      <c r="C20" s="42"/>
      <c r="D20" s="43"/>
      <c r="E20" s="1066" t="s">
        <v>752</v>
      </c>
      <c r="F20" s="1066"/>
      <c r="G20" s="167" t="s">
        <v>753</v>
      </c>
      <c r="H20" s="686">
        <v>0</v>
      </c>
      <c r="I20" s="686"/>
      <c r="J20" s="686">
        <v>0</v>
      </c>
    </row>
    <row r="21" spans="1:10" s="40" customFormat="1" ht="18" customHeight="1">
      <c r="A21" s="42"/>
      <c r="B21" s="42" t="s">
        <v>746</v>
      </c>
      <c r="C21" s="42"/>
      <c r="D21" s="43"/>
      <c r="E21" s="1066" t="s">
        <v>752</v>
      </c>
      <c r="F21" s="1066"/>
      <c r="G21" s="167" t="s">
        <v>753</v>
      </c>
      <c r="H21" s="47">
        <v>0</v>
      </c>
      <c r="I21" s="47"/>
      <c r="J21" s="47">
        <v>0</v>
      </c>
    </row>
    <row r="22" spans="1:10" s="40" customFormat="1" ht="18" customHeight="1">
      <c r="A22" s="42"/>
      <c r="B22" s="42" t="s">
        <v>742</v>
      </c>
      <c r="C22" s="42"/>
      <c r="D22" s="43"/>
      <c r="E22" s="1066" t="s">
        <v>752</v>
      </c>
      <c r="F22" s="1066"/>
      <c r="G22" s="167" t="s">
        <v>753</v>
      </c>
      <c r="H22" s="47">
        <v>0</v>
      </c>
      <c r="I22" s="47"/>
      <c r="J22" s="47">
        <v>0</v>
      </c>
    </row>
    <row r="23" spans="1:10" s="40" customFormat="1" ht="18" customHeight="1">
      <c r="A23" s="42"/>
      <c r="B23" s="42" t="s">
        <v>743</v>
      </c>
      <c r="C23" s="42"/>
      <c r="D23" s="43"/>
      <c r="E23" s="1066" t="s">
        <v>752</v>
      </c>
      <c r="F23" s="1066"/>
      <c r="G23" s="167" t="s">
        <v>753</v>
      </c>
      <c r="H23" s="47">
        <v>0</v>
      </c>
      <c r="I23" s="47"/>
      <c r="J23" s="47">
        <v>0</v>
      </c>
    </row>
    <row r="24" spans="1:10" s="40" customFormat="1" ht="15" customHeight="1">
      <c r="A24" s="42"/>
      <c r="B24" s="42"/>
      <c r="C24" s="42"/>
      <c r="D24" s="43"/>
      <c r="E24" s="686"/>
      <c r="F24" s="47"/>
      <c r="G24" s="47"/>
      <c r="H24" s="47"/>
      <c r="I24" s="47"/>
      <c r="J24" s="47"/>
    </row>
    <row r="25" spans="1:10" s="40" customFormat="1" ht="15" customHeight="1">
      <c r="A25" s="42"/>
      <c r="B25" s="39" t="s">
        <v>747</v>
      </c>
      <c r="C25" s="42"/>
      <c r="D25" s="43"/>
      <c r="E25" s="686"/>
      <c r="F25" s="47"/>
      <c r="G25" s="47"/>
      <c r="H25" s="199">
        <f>SUM(H14+H19)</f>
        <v>0</v>
      </c>
      <c r="I25" s="199"/>
      <c r="J25" s="199">
        <f>SUM(J14+J19)</f>
        <v>0</v>
      </c>
    </row>
    <row r="26" spans="1:10" s="40" customFormat="1" ht="15" customHeight="1">
      <c r="A26" s="42"/>
      <c r="B26" s="42"/>
      <c r="C26" s="42"/>
      <c r="D26" s="43"/>
      <c r="E26" s="686"/>
      <c r="F26" s="47"/>
      <c r="G26" s="47"/>
      <c r="H26" s="47"/>
      <c r="I26" s="47"/>
      <c r="J26" s="47"/>
    </row>
    <row r="27" spans="1:10" s="40" customFormat="1" ht="15" customHeight="1">
      <c r="A27" s="42"/>
      <c r="B27" s="42"/>
      <c r="C27" s="42"/>
      <c r="D27" s="43"/>
      <c r="E27" s="686"/>
      <c r="F27" s="47"/>
      <c r="G27" s="47"/>
      <c r="H27" s="47"/>
      <c r="I27" s="47"/>
      <c r="J27" s="47"/>
    </row>
    <row r="28" spans="1:10" s="40" customFormat="1" ht="15" customHeight="1">
      <c r="A28" s="42"/>
      <c r="B28" s="42"/>
      <c r="C28" s="39" t="s">
        <v>748</v>
      </c>
      <c r="D28" s="43"/>
      <c r="E28" s="686"/>
      <c r="F28" s="47"/>
      <c r="G28" s="47"/>
      <c r="H28" s="47"/>
      <c r="I28" s="47"/>
      <c r="J28" s="47"/>
    </row>
    <row r="29" spans="1:10" s="40" customFormat="1" ht="15" customHeight="1">
      <c r="A29" s="42"/>
      <c r="B29" s="42"/>
      <c r="C29" s="42"/>
      <c r="D29" s="43"/>
      <c r="E29" s="686"/>
      <c r="F29" s="47"/>
      <c r="G29" s="47"/>
      <c r="H29" s="47"/>
      <c r="I29" s="47"/>
      <c r="J29" s="47"/>
    </row>
    <row r="30" spans="1:10" s="40" customFormat="1" ht="15" customHeight="1">
      <c r="A30" s="39" t="s">
        <v>740</v>
      </c>
      <c r="B30" s="42"/>
      <c r="C30" s="42"/>
      <c r="D30" s="43"/>
      <c r="E30" s="686"/>
      <c r="F30" s="47"/>
      <c r="G30" s="47"/>
      <c r="H30" s="41">
        <f>SUM(H31:H33)</f>
        <v>0</v>
      </c>
      <c r="I30" s="41"/>
      <c r="J30" s="41">
        <f>SUM(J31:J33)</f>
        <v>0</v>
      </c>
    </row>
    <row r="31" spans="1:10" s="40" customFormat="1" ht="18" customHeight="1">
      <c r="A31" s="42"/>
      <c r="B31" s="42" t="s">
        <v>741</v>
      </c>
      <c r="C31" s="42"/>
      <c r="D31" s="686"/>
      <c r="E31" s="1066" t="s">
        <v>752</v>
      </c>
      <c r="F31" s="1066"/>
      <c r="G31" s="167" t="s">
        <v>753</v>
      </c>
      <c r="H31" s="686">
        <f>SUM('2.ESF (Cuentas)'!I54)</f>
        <v>0</v>
      </c>
      <c r="I31" s="686"/>
      <c r="J31" s="686">
        <f>SUM('2.ESF (Cuentas)'!G54)</f>
        <v>0</v>
      </c>
    </row>
    <row r="32" spans="1:10" s="40" customFormat="1" ht="18" customHeight="1">
      <c r="A32" s="42"/>
      <c r="B32" s="42" t="s">
        <v>742</v>
      </c>
      <c r="C32" s="42"/>
      <c r="D32" s="43"/>
      <c r="E32" s="1066" t="s">
        <v>752</v>
      </c>
      <c r="F32" s="1066"/>
      <c r="G32" s="167" t="s">
        <v>753</v>
      </c>
      <c r="H32" s="47">
        <v>0</v>
      </c>
      <c r="I32" s="47"/>
      <c r="J32" s="47">
        <v>0</v>
      </c>
    </row>
    <row r="33" spans="1:10" s="40" customFormat="1" ht="18" customHeight="1">
      <c r="A33" s="42"/>
      <c r="B33" s="42" t="s">
        <v>743</v>
      </c>
      <c r="C33" s="42"/>
      <c r="D33" s="686"/>
      <c r="E33" s="1066" t="s">
        <v>752</v>
      </c>
      <c r="F33" s="1066"/>
      <c r="G33" s="167" t="s">
        <v>753</v>
      </c>
      <c r="H33" s="47">
        <f>SUM('2.ESF (Cuentas)'!I55)</f>
        <v>0</v>
      </c>
      <c r="I33" s="47"/>
      <c r="J33" s="47">
        <f>SUM('2.ESF (Cuentas)'!G55)</f>
        <v>0</v>
      </c>
    </row>
    <row r="34" spans="1:10" s="40" customFormat="1" ht="15" customHeight="1">
      <c r="A34" s="42"/>
      <c r="B34" s="42"/>
      <c r="C34" s="42"/>
      <c r="D34" s="43"/>
      <c r="E34" s="686"/>
      <c r="F34" s="43"/>
      <c r="G34" s="43"/>
      <c r="H34" s="47"/>
      <c r="I34" s="47"/>
      <c r="J34" s="47"/>
    </row>
    <row r="35" spans="1:10" s="40" customFormat="1" ht="15" customHeight="1">
      <c r="A35" s="39" t="s">
        <v>744</v>
      </c>
      <c r="B35" s="42"/>
      <c r="C35" s="42"/>
      <c r="D35" s="43"/>
      <c r="E35" s="686"/>
      <c r="F35" s="43"/>
      <c r="G35" s="43"/>
      <c r="H35" s="41">
        <f>SUM(H36:H39)</f>
        <v>0</v>
      </c>
      <c r="I35" s="41"/>
      <c r="J35" s="41">
        <f>SUM(J36:J39)</f>
        <v>0</v>
      </c>
    </row>
    <row r="36" spans="1:10" s="40" customFormat="1" ht="18" customHeight="1">
      <c r="A36" s="42"/>
      <c r="B36" s="42" t="s">
        <v>745</v>
      </c>
      <c r="C36" s="42"/>
      <c r="D36" s="686"/>
      <c r="E36" s="1066" t="s">
        <v>752</v>
      </c>
      <c r="F36" s="1066"/>
      <c r="G36" s="167" t="s">
        <v>753</v>
      </c>
      <c r="H36" s="686">
        <v>0</v>
      </c>
      <c r="I36" s="686"/>
      <c r="J36" s="686">
        <v>0</v>
      </c>
    </row>
    <row r="37" spans="1:10" s="40" customFormat="1" ht="18" customHeight="1">
      <c r="A37" s="42"/>
      <c r="B37" s="42" t="s">
        <v>746</v>
      </c>
      <c r="C37" s="42"/>
      <c r="D37" s="43"/>
      <c r="E37" s="1066" t="s">
        <v>752</v>
      </c>
      <c r="F37" s="1066"/>
      <c r="G37" s="167" t="s">
        <v>753</v>
      </c>
      <c r="H37" s="47">
        <v>0</v>
      </c>
      <c r="I37" s="47"/>
      <c r="J37" s="47">
        <v>0</v>
      </c>
    </row>
    <row r="38" spans="1:10" s="40" customFormat="1" ht="18" customHeight="1">
      <c r="A38" s="42"/>
      <c r="B38" s="42" t="s">
        <v>742</v>
      </c>
      <c r="C38" s="42"/>
      <c r="D38" s="686"/>
      <c r="E38" s="1066" t="s">
        <v>752</v>
      </c>
      <c r="F38" s="1066"/>
      <c r="G38" s="167" t="s">
        <v>753</v>
      </c>
      <c r="H38" s="47">
        <v>0</v>
      </c>
      <c r="I38" s="47"/>
      <c r="J38" s="47">
        <v>0</v>
      </c>
    </row>
    <row r="39" spans="1:10" s="40" customFormat="1" ht="18" customHeight="1">
      <c r="A39" s="42"/>
      <c r="B39" s="42" t="s">
        <v>743</v>
      </c>
      <c r="C39" s="42"/>
      <c r="D39" s="167"/>
      <c r="E39" s="1066" t="s">
        <v>752</v>
      </c>
      <c r="F39" s="1066"/>
      <c r="G39" s="167" t="s">
        <v>753</v>
      </c>
      <c r="H39" s="47">
        <v>0</v>
      </c>
      <c r="I39" s="47"/>
      <c r="J39" s="47">
        <v>0</v>
      </c>
    </row>
    <row r="40" spans="1:10" s="40" customFormat="1" ht="15" customHeight="1">
      <c r="A40" s="42"/>
      <c r="B40" s="42"/>
      <c r="C40" s="42"/>
      <c r="D40" s="167"/>
      <c r="E40" s="167"/>
      <c r="F40" s="43"/>
      <c r="G40" s="43"/>
      <c r="H40" s="686"/>
      <c r="I40" s="686"/>
      <c r="J40" s="686"/>
    </row>
    <row r="41" spans="1:10" s="40" customFormat="1" ht="15" customHeight="1">
      <c r="A41" s="42"/>
      <c r="B41" s="39" t="s">
        <v>749</v>
      </c>
      <c r="C41" s="42"/>
      <c r="D41" s="686"/>
      <c r="E41" s="686"/>
      <c r="F41" s="43"/>
      <c r="G41" s="43"/>
      <c r="H41" s="199">
        <f>SUM(H30+H35)</f>
        <v>0</v>
      </c>
      <c r="I41" s="199"/>
      <c r="J41" s="199">
        <f>SUM(J30+J35)</f>
        <v>0</v>
      </c>
    </row>
    <row r="42" spans="1:10" s="40" customFormat="1" ht="15" customHeight="1">
      <c r="A42" s="42"/>
      <c r="B42" s="39"/>
      <c r="C42" s="42"/>
      <c r="D42" s="43"/>
      <c r="E42" s="686"/>
      <c r="F42" s="43"/>
      <c r="G42" s="43"/>
      <c r="H42" s="47"/>
      <c r="I42" s="47"/>
      <c r="J42" s="47"/>
    </row>
    <row r="43" spans="1:10" s="40" customFormat="1" ht="15" customHeight="1">
      <c r="A43" s="42"/>
      <c r="B43" s="42"/>
      <c r="C43" s="42"/>
      <c r="D43" s="43"/>
      <c r="E43" s="686"/>
      <c r="F43" s="43"/>
      <c r="G43" s="43"/>
      <c r="H43" s="686"/>
      <c r="I43" s="686"/>
      <c r="J43" s="686"/>
    </row>
    <row r="44" spans="1:10" s="40" customFormat="1" ht="15" customHeight="1">
      <c r="A44" s="39" t="s">
        <v>750</v>
      </c>
      <c r="B44" s="39"/>
      <c r="C44" s="169"/>
      <c r="D44" s="686"/>
      <c r="E44" s="1066" t="s">
        <v>752</v>
      </c>
      <c r="F44" s="1066"/>
      <c r="G44" s="167" t="s">
        <v>753</v>
      </c>
      <c r="H44" s="199">
        <f>SUM('2.ESF (Cuentas)'!I74-'2.ESF (Cuentas)'!I22-'2.ESF (Cuentas)'!I53)</f>
        <v>692783.4800000001</v>
      </c>
      <c r="I44" s="199"/>
      <c r="J44" s="199">
        <f>SUM('2.ESF (Cuentas)'!G74-'2.ESF (Cuentas)'!G22-'2.ESF (Cuentas)'!G53)</f>
        <v>360402.69</v>
      </c>
    </row>
    <row r="45" spans="1:10" s="40" customFormat="1" ht="15" customHeight="1">
      <c r="A45" s="39"/>
      <c r="B45" s="39"/>
      <c r="C45" s="169"/>
      <c r="D45" s="43"/>
      <c r="E45" s="686"/>
      <c r="F45" s="43"/>
      <c r="G45" s="43"/>
      <c r="H45" s="47"/>
      <c r="I45" s="47"/>
      <c r="J45" s="47"/>
    </row>
    <row r="46" spans="1:10" s="40" customFormat="1" ht="13.5">
      <c r="A46" s="170"/>
      <c r="B46" s="170"/>
      <c r="C46" s="170"/>
      <c r="D46" s="686"/>
      <c r="E46" s="686"/>
      <c r="F46" s="43"/>
      <c r="G46" s="43"/>
      <c r="H46" s="686"/>
      <c r="I46" s="686"/>
      <c r="J46" s="686"/>
    </row>
    <row r="47" spans="1:10" s="40" customFormat="1" ht="15" customHeight="1">
      <c r="A47" s="39" t="s">
        <v>751</v>
      </c>
      <c r="B47" s="170"/>
      <c r="C47" s="170"/>
      <c r="D47" s="686"/>
      <c r="E47" s="686"/>
      <c r="F47" s="43"/>
      <c r="G47" s="43"/>
      <c r="H47" s="41">
        <f>SUM(H11+H44)</f>
        <v>692783.4800000001</v>
      </c>
      <c r="I47" s="41"/>
      <c r="J47" s="41">
        <f>SUM(J11+J44)</f>
        <v>360402.69</v>
      </c>
    </row>
    <row r="48" spans="1:10" s="40" customFormat="1" ht="15" customHeight="1">
      <c r="A48" s="39"/>
      <c r="B48" s="170"/>
      <c r="C48" s="170"/>
      <c r="D48" s="43"/>
      <c r="E48" s="686"/>
      <c r="F48" s="43"/>
      <c r="G48" s="43"/>
      <c r="H48" s="43"/>
      <c r="I48" s="43"/>
      <c r="J48" s="43"/>
    </row>
    <row r="49" spans="1:10" s="40" customFormat="1" ht="15" customHeight="1">
      <c r="A49" s="39"/>
      <c r="B49" s="170"/>
      <c r="C49" s="170"/>
      <c r="D49" s="43"/>
      <c r="E49" s="686"/>
      <c r="F49" s="43"/>
      <c r="G49" s="43"/>
      <c r="H49" s="43"/>
      <c r="I49" s="43"/>
      <c r="J49" s="43"/>
    </row>
    <row r="50" spans="1:10" s="40" customFormat="1" ht="15" customHeight="1">
      <c r="A50" s="39"/>
      <c r="B50" s="170"/>
      <c r="C50" s="170"/>
      <c r="D50" s="43"/>
      <c r="E50" s="686"/>
      <c r="F50" s="43"/>
      <c r="G50" s="43"/>
      <c r="H50" s="43"/>
      <c r="I50" s="43"/>
      <c r="J50" s="43"/>
    </row>
    <row r="51" spans="1:10" s="40" customFormat="1" ht="15" customHeight="1">
      <c r="A51" s="39"/>
      <c r="B51" s="170"/>
      <c r="C51" s="170"/>
      <c r="D51" s="43"/>
      <c r="E51" s="686"/>
      <c r="F51" s="43"/>
      <c r="G51" s="43"/>
      <c r="H51" s="43"/>
      <c r="I51" s="43"/>
      <c r="J51" s="43"/>
    </row>
    <row r="52" spans="1:10" ht="4.5" customHeight="1">
      <c r="A52" s="4"/>
      <c r="B52" s="4"/>
      <c r="C52" s="4"/>
      <c r="D52" s="4"/>
      <c r="E52" s="4"/>
      <c r="F52" s="4"/>
      <c r="G52" s="29"/>
      <c r="H52" s="29"/>
      <c r="I52" s="29"/>
      <c r="J52" s="29"/>
    </row>
    <row r="53" spans="1:10" ht="3.75" customHeight="1">
      <c r="A53" s="4"/>
      <c r="B53" s="4"/>
      <c r="C53" s="4"/>
      <c r="D53" s="4"/>
      <c r="E53" s="4"/>
      <c r="F53" s="4"/>
      <c r="G53" s="29"/>
      <c r="H53" s="29"/>
      <c r="I53" s="29"/>
      <c r="J53" s="29"/>
    </row>
    <row r="54" spans="1:10">
      <c r="A54" s="4"/>
      <c r="B54" s="4"/>
      <c r="C54" s="4"/>
      <c r="D54" s="4"/>
      <c r="E54" s="4"/>
      <c r="F54" s="4"/>
      <c r="G54" s="29"/>
      <c r="H54" s="29"/>
      <c r="I54" s="29"/>
      <c r="J54" s="29"/>
    </row>
    <row r="55" spans="1:10">
      <c r="A55" s="4"/>
      <c r="B55" s="4"/>
      <c r="C55" s="4"/>
      <c r="D55" s="4"/>
      <c r="E55" s="4"/>
      <c r="F55" s="4"/>
      <c r="G55" s="29"/>
      <c r="H55" s="29"/>
      <c r="I55" s="29"/>
      <c r="J55" s="29"/>
    </row>
    <row r="56" spans="1:10">
      <c r="A56" s="4"/>
      <c r="B56" s="4"/>
      <c r="C56" s="4"/>
      <c r="D56" s="4"/>
      <c r="E56" s="4"/>
      <c r="F56" s="4"/>
      <c r="G56" s="29"/>
      <c r="H56" s="29"/>
      <c r="I56" s="29"/>
      <c r="J56" s="29"/>
    </row>
    <row r="57" spans="1:10">
      <c r="A57" s="4"/>
      <c r="B57" s="4"/>
      <c r="C57" s="4"/>
      <c r="D57" s="4"/>
      <c r="E57" s="4"/>
      <c r="F57" s="4"/>
      <c r="G57" s="29"/>
      <c r="H57" s="29"/>
      <c r="I57" s="29"/>
      <c r="J57" s="29"/>
    </row>
    <row r="58" spans="1:10">
      <c r="A58" s="4"/>
      <c r="B58" s="4"/>
      <c r="C58" s="4"/>
      <c r="D58" s="4"/>
      <c r="E58" s="4"/>
      <c r="F58" s="4"/>
      <c r="G58" s="29"/>
      <c r="H58" s="29"/>
      <c r="I58" s="29"/>
      <c r="J58" s="29"/>
    </row>
    <row r="59" spans="1:10">
      <c r="A59" s="4"/>
      <c r="B59" s="4"/>
      <c r="C59" s="4"/>
      <c r="D59" s="4"/>
      <c r="E59" s="4"/>
      <c r="F59" s="4"/>
      <c r="G59" s="29"/>
      <c r="H59" s="29"/>
      <c r="I59" s="29"/>
      <c r="J59" s="29"/>
    </row>
    <row r="60" spans="1:10">
      <c r="A60" s="4"/>
      <c r="B60" s="4"/>
      <c r="C60" s="4"/>
      <c r="D60" s="4"/>
      <c r="E60" s="4"/>
      <c r="F60" s="4"/>
      <c r="G60" s="29"/>
      <c r="H60" s="29"/>
      <c r="I60" s="29"/>
      <c r="J60" s="29"/>
    </row>
    <row r="61" spans="1:10">
      <c r="A61" s="4"/>
      <c r="B61" s="4"/>
      <c r="C61" s="4"/>
      <c r="D61" s="4"/>
      <c r="E61" s="4"/>
      <c r="F61" s="4"/>
      <c r="G61" s="29"/>
      <c r="H61" s="29"/>
      <c r="I61" s="29"/>
      <c r="J61" s="29"/>
    </row>
    <row r="62" spans="1:10">
      <c r="A62" s="4"/>
      <c r="B62" s="4"/>
      <c r="C62" s="4"/>
      <c r="D62" s="4"/>
      <c r="E62" s="4"/>
      <c r="F62" s="4"/>
      <c r="G62" s="29"/>
      <c r="H62" s="29" t="s">
        <v>639</v>
      </c>
      <c r="I62" s="29"/>
      <c r="J62" s="29"/>
    </row>
    <row r="63" spans="1:10">
      <c r="A63" s="1018" t="s">
        <v>12</v>
      </c>
      <c r="B63" s="1018"/>
      <c r="C63" s="1018"/>
      <c r="D63" s="1018"/>
      <c r="E63" s="1018"/>
      <c r="F63" s="4"/>
      <c r="G63" s="1018" t="s">
        <v>12</v>
      </c>
      <c r="H63" s="1018"/>
      <c r="I63" s="1018"/>
      <c r="J63" s="1018"/>
    </row>
    <row r="64" spans="1:10">
      <c r="A64" s="1015" t="s">
        <v>638</v>
      </c>
      <c r="B64" s="1015"/>
      <c r="C64" s="1015"/>
      <c r="D64" s="1015"/>
      <c r="E64" s="1015"/>
      <c r="G64" s="1015" t="s">
        <v>638</v>
      </c>
      <c r="H64" s="1015"/>
      <c r="I64" s="1015"/>
      <c r="J64" s="1015"/>
    </row>
    <row r="65" spans="1:10">
      <c r="A65" s="4"/>
      <c r="B65" s="4"/>
      <c r="C65" s="4"/>
      <c r="D65" s="4"/>
      <c r="E65" s="4"/>
      <c r="F65" s="4"/>
      <c r="G65" s="29"/>
      <c r="H65" s="29"/>
      <c r="I65" s="29"/>
      <c r="J65" s="29"/>
    </row>
    <row r="66" spans="1:10">
      <c r="A66" s="4"/>
      <c r="B66" s="4"/>
      <c r="C66" s="4"/>
      <c r="D66" s="4"/>
      <c r="E66" s="4"/>
      <c r="F66" s="4"/>
      <c r="G66" s="29"/>
      <c r="H66" s="29"/>
      <c r="I66" s="29"/>
      <c r="J66" s="29"/>
    </row>
    <row r="67" spans="1:10">
      <c r="A67" s="4"/>
      <c r="B67" s="4"/>
      <c r="C67" s="4"/>
      <c r="D67" s="4"/>
      <c r="E67" s="4"/>
      <c r="F67" s="4"/>
      <c r="G67" s="29"/>
      <c r="H67" s="29"/>
      <c r="I67" s="29"/>
      <c r="J67" s="29"/>
    </row>
    <row r="68" spans="1:10" ht="15">
      <c r="A68" s="1017" t="s">
        <v>636</v>
      </c>
      <c r="B68" s="1017"/>
      <c r="C68" s="1017"/>
      <c r="D68" s="1017"/>
      <c r="E68" s="1017"/>
      <c r="F68" s="1017"/>
      <c r="G68" s="1017"/>
      <c r="H68" s="1017"/>
      <c r="I68" s="1017"/>
      <c r="J68" s="1017"/>
    </row>
    <row r="69" spans="1:10">
      <c r="A69" s="4"/>
      <c r="B69" s="4"/>
      <c r="C69" s="4"/>
      <c r="D69" s="4"/>
      <c r="E69" s="4"/>
      <c r="F69" s="4"/>
      <c r="G69" s="29"/>
      <c r="H69" s="29"/>
      <c r="I69" s="29"/>
      <c r="J69" s="29"/>
    </row>
    <row r="70" spans="1:10">
      <c r="G70" s="17"/>
      <c r="H70" s="17"/>
      <c r="I70" s="17"/>
      <c r="J70" s="17"/>
    </row>
  </sheetData>
  <mergeCells count="28">
    <mergeCell ref="E38:F38"/>
    <mergeCell ref="E31:F31"/>
    <mergeCell ref="E32:F32"/>
    <mergeCell ref="E33:F33"/>
    <mergeCell ref="E36:F36"/>
    <mergeCell ref="E37:F37"/>
    <mergeCell ref="E39:F39"/>
    <mergeCell ref="A68:J68"/>
    <mergeCell ref="A9:D9"/>
    <mergeCell ref="G63:J63"/>
    <mergeCell ref="E9:F9"/>
    <mergeCell ref="A63:E63"/>
    <mergeCell ref="E44:F44"/>
    <mergeCell ref="G64:J64"/>
    <mergeCell ref="A64:E64"/>
    <mergeCell ref="E15:F15"/>
    <mergeCell ref="E16:F16"/>
    <mergeCell ref="E17:F17"/>
    <mergeCell ref="E20:F20"/>
    <mergeCell ref="E21:F21"/>
    <mergeCell ref="E22:F22"/>
    <mergeCell ref="E23:F23"/>
    <mergeCell ref="K12:M14"/>
    <mergeCell ref="A1:J1"/>
    <mergeCell ref="A2:J2"/>
    <mergeCell ref="A4:J4"/>
    <mergeCell ref="A5:J5"/>
    <mergeCell ref="A6:J6"/>
  </mergeCells>
  <printOptions horizontalCentered="1"/>
  <pageMargins left="0.48" right="0.54" top="0.39370078740157483" bottom="0.15748031496062992" header="0" footer="0.15748031496062992"/>
  <pageSetup scale="49" fitToHeight="100"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B09A5B"/>
  </sheetPr>
  <dimension ref="A1:L43"/>
  <sheetViews>
    <sheetView tabSelected="1" zoomScale="86" zoomScaleNormal="86" workbookViewId="0">
      <selection activeCell="I9" sqref="I9"/>
    </sheetView>
  </sheetViews>
  <sheetFormatPr baseColWidth="10" defaultRowHeight="12.75"/>
  <cols>
    <col min="1" max="1" width="15.7109375" style="345" customWidth="1"/>
    <col min="2" max="2" width="16.28515625" style="345" customWidth="1"/>
    <col min="3" max="3" width="29.5703125" style="345" customWidth="1"/>
    <col min="4" max="5" width="7.85546875" style="345" customWidth="1"/>
    <col min="6" max="6" width="15.140625" style="345" customWidth="1"/>
    <col min="7" max="7" width="25.5703125" style="345" customWidth="1"/>
    <col min="8" max="8" width="8.28515625" style="345" customWidth="1"/>
    <col min="9" max="9" width="16.85546875" style="345" customWidth="1"/>
    <col min="10" max="10" width="3.140625" style="345" customWidth="1"/>
    <col min="11" max="16384" width="11.42578125" style="345"/>
  </cols>
  <sheetData>
    <row r="1" spans="1:12" ht="18" customHeight="1">
      <c r="A1" s="1071" t="s">
        <v>0</v>
      </c>
      <c r="B1" s="1071"/>
      <c r="C1" s="1071"/>
      <c r="D1" s="1071"/>
      <c r="E1" s="1071"/>
      <c r="F1" s="1071"/>
      <c r="G1" s="1071"/>
      <c r="H1" s="1071"/>
      <c r="I1" s="1071"/>
      <c r="J1" s="851"/>
      <c r="K1" s="344"/>
      <c r="L1" s="344"/>
    </row>
    <row r="2" spans="1:12" ht="18" customHeight="1">
      <c r="A2" s="1071" t="str">
        <f>'[1]8.DEUDA Y OTROS PASIVOS'!A2:J2</f>
        <v>SECRETARIA EJECUTIVA DEL SISTEMA ANTICORRUPCION DEL ESTADO DE CHIAPAS</v>
      </c>
      <c r="B2" s="1071"/>
      <c r="C2" s="1071"/>
      <c r="D2" s="1071"/>
      <c r="E2" s="1071"/>
      <c r="F2" s="1071"/>
      <c r="G2" s="1071"/>
      <c r="H2" s="1071"/>
      <c r="I2" s="1071"/>
      <c r="J2" s="851"/>
      <c r="K2" s="344"/>
      <c r="L2" s="344"/>
    </row>
    <row r="3" spans="1:12" ht="9.9499999999999993" customHeight="1">
      <c r="A3" s="851"/>
      <c r="B3" s="851"/>
      <c r="C3" s="851"/>
      <c r="D3" s="851"/>
      <c r="E3" s="851"/>
      <c r="F3" s="851"/>
      <c r="G3" s="851"/>
      <c r="H3" s="851"/>
      <c r="I3" s="851"/>
      <c r="J3" s="851"/>
      <c r="K3" s="344"/>
      <c r="L3" s="344"/>
    </row>
    <row r="4" spans="1:12" ht="18" customHeight="1">
      <c r="A4" s="1071" t="s">
        <v>1782</v>
      </c>
      <c r="B4" s="1071"/>
      <c r="C4" s="1071"/>
      <c r="D4" s="1071"/>
      <c r="E4" s="1071"/>
      <c r="F4" s="1071"/>
      <c r="G4" s="1071"/>
      <c r="H4" s="1071"/>
      <c r="I4" s="1071"/>
      <c r="J4" s="851"/>
      <c r="K4" s="344"/>
      <c r="L4" s="344"/>
    </row>
    <row r="5" spans="1:12" ht="18" customHeight="1">
      <c r="A5" s="1071" t="s">
        <v>1763</v>
      </c>
      <c r="B5" s="1071"/>
      <c r="C5" s="1071"/>
      <c r="D5" s="1071"/>
      <c r="E5" s="1071"/>
      <c r="F5" s="1071"/>
      <c r="G5" s="1071"/>
      <c r="H5" s="1071"/>
      <c r="I5" s="1071"/>
      <c r="J5" s="851"/>
      <c r="K5" s="344"/>
      <c r="L5" s="344"/>
    </row>
    <row r="6" spans="1:12" ht="18" customHeight="1">
      <c r="A6" s="1261" t="s">
        <v>1787</v>
      </c>
      <c r="B6" s="1072"/>
      <c r="C6" s="1072"/>
      <c r="D6" s="1072"/>
      <c r="E6" s="1072"/>
      <c r="F6" s="1072"/>
      <c r="G6" s="1072"/>
      <c r="H6" s="1072"/>
      <c r="I6" s="1072"/>
      <c r="J6" s="852"/>
      <c r="K6" s="344"/>
      <c r="L6" s="344"/>
    </row>
    <row r="7" spans="1:12" ht="15">
      <c r="A7" s="851"/>
      <c r="B7" s="851"/>
      <c r="C7" s="851"/>
      <c r="D7" s="851"/>
      <c r="E7" s="851"/>
      <c r="F7" s="851"/>
      <c r="G7" s="851"/>
      <c r="H7" s="852"/>
      <c r="I7" s="853"/>
      <c r="J7" s="853"/>
      <c r="K7" s="344"/>
      <c r="L7" s="344"/>
    </row>
    <row r="8" spans="1:12">
      <c r="A8" s="349"/>
      <c r="B8" s="349"/>
      <c r="C8" s="349"/>
      <c r="D8" s="349"/>
      <c r="E8" s="349"/>
      <c r="F8" s="349"/>
      <c r="G8" s="350" t="s">
        <v>5</v>
      </c>
      <c r="H8" s="349"/>
      <c r="I8" s="351">
        <v>44609</v>
      </c>
      <c r="J8" s="351"/>
    </row>
    <row r="9" spans="1:12" ht="5.25" customHeight="1">
      <c r="A9" s="752"/>
      <c r="B9" s="752"/>
      <c r="C9" s="753"/>
      <c r="D9" s="753"/>
      <c r="E9" s="753"/>
      <c r="F9" s="753"/>
      <c r="G9" s="753"/>
      <c r="H9" s="753"/>
      <c r="I9" s="753"/>
      <c r="J9" s="349"/>
    </row>
    <row r="10" spans="1:12" s="353" customFormat="1" ht="17.100000000000001" customHeight="1">
      <c r="A10" s="377"/>
      <c r="B10" s="377"/>
      <c r="C10" s="389"/>
      <c r="D10" s="390"/>
      <c r="E10" s="390"/>
      <c r="F10" s="390"/>
      <c r="G10" s="390"/>
      <c r="H10" s="390"/>
      <c r="I10" s="391"/>
    </row>
    <row r="11" spans="1:12" s="353" customFormat="1" ht="20.100000000000001" customHeight="1">
      <c r="A11" s="754"/>
      <c r="B11" s="754"/>
      <c r="C11" s="754"/>
      <c r="D11" s="754"/>
      <c r="E11" s="754"/>
      <c r="F11" s="754"/>
      <c r="G11" s="754"/>
      <c r="H11" s="754"/>
      <c r="I11" s="754"/>
      <c r="J11" s="755"/>
    </row>
    <row r="12" spans="1:12" s="353" customFormat="1" ht="27" customHeight="1">
      <c r="A12" s="754"/>
      <c r="B12" s="1073" t="s">
        <v>1764</v>
      </c>
      <c r="C12" s="1073"/>
      <c r="D12" s="1073"/>
      <c r="E12" s="1073"/>
      <c r="F12" s="1073"/>
      <c r="G12" s="1073"/>
      <c r="H12" s="1073"/>
      <c r="I12" s="754"/>
      <c r="J12" s="755"/>
    </row>
    <row r="13" spans="1:12" s="353" customFormat="1" ht="27" customHeight="1">
      <c r="A13" s="754"/>
      <c r="B13" s="1073"/>
      <c r="C13" s="1073"/>
      <c r="D13" s="1073"/>
      <c r="E13" s="1073"/>
      <c r="F13" s="1073"/>
      <c r="G13" s="1073"/>
      <c r="H13" s="1073"/>
      <c r="I13" s="754"/>
      <c r="J13" s="755"/>
    </row>
    <row r="14" spans="1:12" s="353" customFormat="1" ht="27" customHeight="1">
      <c r="A14" s="754"/>
      <c r="B14" s="1073"/>
      <c r="C14" s="1073"/>
      <c r="D14" s="1073"/>
      <c r="E14" s="1073"/>
      <c r="F14" s="1073"/>
      <c r="G14" s="1073"/>
      <c r="H14" s="1073"/>
      <c r="I14" s="754"/>
      <c r="J14" s="755"/>
    </row>
    <row r="15" spans="1:12" s="353" customFormat="1" ht="17.100000000000001" customHeight="1">
      <c r="A15" s="377"/>
      <c r="B15" s="840"/>
      <c r="C15" s="841"/>
      <c r="D15" s="842"/>
      <c r="E15" s="842"/>
      <c r="F15" s="842"/>
      <c r="G15" s="843"/>
      <c r="H15" s="843"/>
      <c r="I15" s="400"/>
      <c r="J15" s="375"/>
    </row>
    <row r="16" spans="1:12" s="353" customFormat="1" ht="27" customHeight="1" thickBot="1">
      <c r="A16" s="756"/>
      <c r="B16" s="844" t="s">
        <v>1765</v>
      </c>
      <c r="C16" s="1074" t="s">
        <v>1766</v>
      </c>
      <c r="D16" s="1074"/>
      <c r="E16" s="1074"/>
      <c r="F16" s="1074"/>
      <c r="G16" s="1074"/>
      <c r="H16" s="1074"/>
      <c r="I16" s="754"/>
      <c r="J16" s="375"/>
    </row>
    <row r="17" spans="1:10" s="353" customFormat="1" ht="27" customHeight="1" thickTop="1" thickBot="1">
      <c r="A17" s="377"/>
      <c r="B17" s="845"/>
      <c r="C17" s="1074"/>
      <c r="D17" s="1074"/>
      <c r="E17" s="1074"/>
      <c r="F17" s="1074"/>
      <c r="G17" s="1074"/>
      <c r="H17" s="1074"/>
      <c r="I17" s="754"/>
      <c r="J17" s="375"/>
    </row>
    <row r="18" spans="1:10" s="353" customFormat="1" ht="27" customHeight="1" thickTop="1">
      <c r="A18" s="377"/>
      <c r="B18" s="846"/>
      <c r="C18" s="1073"/>
      <c r="D18" s="1073"/>
      <c r="E18" s="1073"/>
      <c r="F18" s="1073"/>
      <c r="G18" s="1073"/>
      <c r="H18" s="1073"/>
      <c r="I18" s="754"/>
      <c r="J18" s="375"/>
    </row>
    <row r="19" spans="1:10" s="353" customFormat="1" ht="17.100000000000001" customHeight="1">
      <c r="A19" s="377"/>
      <c r="B19" s="846"/>
      <c r="C19" s="841"/>
      <c r="D19" s="842"/>
      <c r="E19" s="842"/>
      <c r="F19" s="842"/>
      <c r="G19" s="843"/>
      <c r="H19" s="843"/>
      <c r="I19" s="400"/>
      <c r="J19" s="375"/>
    </row>
    <row r="20" spans="1:10" s="353" customFormat="1" ht="27" customHeight="1" thickBot="1">
      <c r="A20" s="756"/>
      <c r="B20" s="844" t="s">
        <v>1767</v>
      </c>
      <c r="C20" s="1074" t="s">
        <v>1768</v>
      </c>
      <c r="D20" s="1074"/>
      <c r="E20" s="1074"/>
      <c r="F20" s="1074"/>
      <c r="G20" s="1074"/>
      <c r="H20" s="1074"/>
      <c r="I20" s="754"/>
      <c r="J20" s="375"/>
    </row>
    <row r="21" spans="1:10" s="353" customFormat="1" ht="27" customHeight="1" thickTop="1" thickBot="1">
      <c r="A21" s="756"/>
      <c r="B21" s="847"/>
      <c r="C21" s="1074"/>
      <c r="D21" s="1074"/>
      <c r="E21" s="1074"/>
      <c r="F21" s="1074"/>
      <c r="G21" s="1074"/>
      <c r="H21" s="1074"/>
      <c r="I21" s="754"/>
      <c r="J21" s="375"/>
    </row>
    <row r="22" spans="1:10" s="353" customFormat="1" ht="27" customHeight="1" thickTop="1">
      <c r="A22" s="377"/>
      <c r="B22" s="848"/>
      <c r="C22" s="1073"/>
      <c r="D22" s="1073"/>
      <c r="E22" s="1073"/>
      <c r="F22" s="1073"/>
      <c r="G22" s="1073"/>
      <c r="H22" s="1073"/>
      <c r="I22" s="754"/>
      <c r="J22" s="375"/>
    </row>
    <row r="23" spans="1:10" s="353" customFormat="1" ht="17.100000000000001" customHeight="1">
      <c r="A23" s="377"/>
      <c r="B23" s="840"/>
      <c r="C23" s="841"/>
      <c r="D23" s="842"/>
      <c r="E23" s="842"/>
      <c r="F23" s="842"/>
      <c r="G23" s="843"/>
      <c r="H23" s="843"/>
      <c r="I23" s="400"/>
      <c r="J23" s="375"/>
    </row>
    <row r="24" spans="1:10" ht="27" customHeight="1" thickBot="1">
      <c r="A24" s="757"/>
      <c r="B24" s="1075" t="s">
        <v>1769</v>
      </c>
      <c r="C24" s="1075"/>
      <c r="D24" s="1075"/>
      <c r="E24" s="1075"/>
      <c r="F24" s="1075"/>
      <c r="G24" s="1075"/>
      <c r="H24" s="1075"/>
      <c r="I24" s="757"/>
      <c r="J24" s="375"/>
    </row>
    <row r="25" spans="1:10" ht="27" customHeight="1" thickTop="1" thickBot="1">
      <c r="A25" s="757"/>
      <c r="B25" s="1075"/>
      <c r="C25" s="1075"/>
      <c r="D25" s="1075"/>
      <c r="E25" s="1075"/>
      <c r="F25" s="1075"/>
      <c r="G25" s="1075"/>
      <c r="H25" s="1075"/>
      <c r="I25" s="757"/>
      <c r="J25" s="355"/>
    </row>
    <row r="26" spans="1:10" ht="27" customHeight="1" thickTop="1">
      <c r="A26" s="757"/>
      <c r="B26" s="1076"/>
      <c r="C26" s="1076"/>
      <c r="D26" s="1076"/>
      <c r="E26" s="1076"/>
      <c r="F26" s="1076"/>
      <c r="G26" s="1076"/>
      <c r="H26" s="1076"/>
      <c r="I26" s="757"/>
      <c r="J26" s="355"/>
    </row>
    <row r="27" spans="1:10" ht="17.100000000000001" customHeight="1">
      <c r="A27" s="757"/>
      <c r="B27" s="849"/>
      <c r="C27" s="849"/>
      <c r="D27" s="849"/>
      <c r="E27" s="849"/>
      <c r="F27" s="849"/>
      <c r="G27" s="849"/>
      <c r="H27" s="849"/>
      <c r="I27" s="757"/>
      <c r="J27" s="355"/>
    </row>
    <row r="28" spans="1:10" ht="17.100000000000001" customHeight="1">
      <c r="A28" s="757"/>
      <c r="B28" s="849"/>
      <c r="C28" s="849"/>
      <c r="D28" s="849"/>
      <c r="E28" s="849"/>
      <c r="F28" s="849"/>
      <c r="G28" s="849"/>
      <c r="H28" s="849"/>
      <c r="I28" s="757"/>
      <c r="J28" s="355"/>
    </row>
    <row r="29" spans="1:10" ht="17.100000000000001" customHeight="1">
      <c r="A29" s="757"/>
      <c r="B29" s="758"/>
      <c r="C29" s="758"/>
      <c r="D29" s="758"/>
      <c r="E29" s="758"/>
      <c r="F29" s="758"/>
      <c r="G29" s="758"/>
      <c r="H29" s="758"/>
      <c r="I29" s="757"/>
      <c r="J29" s="355"/>
    </row>
    <row r="30" spans="1:10" ht="17.100000000000001" customHeight="1">
      <c r="A30" s="757"/>
      <c r="B30" s="758"/>
      <c r="C30" s="758"/>
      <c r="D30" s="758"/>
      <c r="E30" s="758"/>
      <c r="F30" s="758"/>
      <c r="G30" s="758"/>
      <c r="H30" s="758"/>
      <c r="I30" s="757"/>
      <c r="J30" s="355"/>
    </row>
    <row r="31" spans="1:10" ht="17.100000000000001" customHeight="1">
      <c r="A31" s="757"/>
      <c r="B31" s="758"/>
      <c r="C31" s="758"/>
      <c r="D31" s="758"/>
      <c r="E31" s="758"/>
      <c r="F31" s="758"/>
      <c r="G31" s="758"/>
      <c r="H31" s="758"/>
      <c r="I31" s="757"/>
      <c r="J31" s="355"/>
    </row>
    <row r="32" spans="1:10" ht="17.100000000000001" customHeight="1">
      <c r="A32" s="757"/>
      <c r="B32" s="758"/>
      <c r="C32" s="758"/>
      <c r="D32" s="758"/>
      <c r="E32" s="758"/>
      <c r="F32" s="758"/>
      <c r="G32" s="758"/>
      <c r="H32" s="758"/>
      <c r="I32" s="757"/>
      <c r="J32" s="355"/>
    </row>
    <row r="33" spans="1:10" ht="17.100000000000001" customHeight="1">
      <c r="A33" s="349"/>
      <c r="B33" s="349"/>
      <c r="C33" s="349"/>
      <c r="D33" s="349"/>
      <c r="E33" s="349"/>
      <c r="F33" s="349"/>
      <c r="G33" s="355"/>
      <c r="H33" s="355" t="s">
        <v>639</v>
      </c>
      <c r="I33" s="355"/>
      <c r="J33" s="355"/>
    </row>
    <row r="34" spans="1:10">
      <c r="A34" s="1077" t="s">
        <v>1775</v>
      </c>
      <c r="B34" s="1077"/>
      <c r="C34" s="1077"/>
      <c r="D34" s="1077"/>
      <c r="E34" s="349"/>
      <c r="F34" s="1077" t="s">
        <v>1783</v>
      </c>
      <c r="G34" s="1077"/>
      <c r="H34" s="1077"/>
      <c r="I34" s="1077"/>
      <c r="J34" s="850"/>
    </row>
    <row r="35" spans="1:10">
      <c r="A35" s="1069" t="s">
        <v>1776</v>
      </c>
      <c r="B35" s="1069"/>
      <c r="C35" s="1069"/>
      <c r="D35" s="1069"/>
      <c r="E35" s="349"/>
      <c r="F35" s="1070" t="s">
        <v>1784</v>
      </c>
      <c r="G35" s="1070"/>
      <c r="H35" s="1070"/>
      <c r="I35" s="1070"/>
      <c r="J35" s="850"/>
    </row>
    <row r="36" spans="1:10">
      <c r="A36" s="850"/>
      <c r="B36" s="850"/>
      <c r="C36" s="850"/>
      <c r="D36" s="850"/>
      <c r="E36" s="349"/>
      <c r="F36" s="850"/>
      <c r="G36" s="850"/>
      <c r="H36" s="850"/>
      <c r="I36" s="850"/>
      <c r="J36" s="850"/>
    </row>
    <row r="37" spans="1:10">
      <c r="A37" s="850"/>
      <c r="B37" s="850"/>
      <c r="C37" s="850"/>
      <c r="D37" s="850"/>
      <c r="E37" s="349"/>
      <c r="F37" s="850"/>
      <c r="G37" s="850"/>
      <c r="H37" s="850"/>
      <c r="I37" s="850"/>
      <c r="J37" s="850"/>
    </row>
    <row r="38" spans="1:10">
      <c r="A38" s="850"/>
      <c r="B38" s="850"/>
      <c r="C38" s="850"/>
      <c r="D38" s="850"/>
      <c r="E38" s="349"/>
      <c r="F38" s="850"/>
      <c r="G38" s="850"/>
      <c r="H38" s="850"/>
      <c r="I38" s="850"/>
      <c r="J38" s="850"/>
    </row>
    <row r="39" spans="1:10">
      <c r="A39" s="850"/>
      <c r="B39" s="850"/>
      <c r="C39" s="850"/>
      <c r="D39" s="850"/>
      <c r="E39" s="349"/>
      <c r="F39" s="850"/>
      <c r="G39" s="850"/>
      <c r="H39" s="850"/>
      <c r="I39" s="850"/>
      <c r="J39" s="850"/>
    </row>
    <row r="40" spans="1:10">
      <c r="A40" s="349"/>
      <c r="B40" s="349"/>
      <c r="C40" s="349"/>
      <c r="D40" s="349"/>
      <c r="E40" s="349"/>
      <c r="F40" s="349"/>
      <c r="G40" s="355"/>
      <c r="H40" s="355"/>
      <c r="I40" s="355"/>
      <c r="J40" s="355"/>
    </row>
    <row r="41" spans="1:10">
      <c r="A41" s="349"/>
      <c r="B41" s="349"/>
      <c r="C41" s="349"/>
      <c r="D41" s="349"/>
      <c r="E41" s="349"/>
      <c r="F41" s="349"/>
      <c r="G41" s="355"/>
      <c r="H41" s="355"/>
      <c r="I41" s="355"/>
      <c r="J41" s="355"/>
    </row>
    <row r="42" spans="1:10">
      <c r="A42" s="349"/>
      <c r="B42" s="349"/>
      <c r="C42" s="349"/>
      <c r="D42" s="349"/>
      <c r="E42" s="349"/>
      <c r="F42" s="349"/>
      <c r="G42" s="355"/>
      <c r="H42" s="355"/>
      <c r="I42" s="355"/>
      <c r="J42" s="355"/>
    </row>
    <row r="43" spans="1:10">
      <c r="G43" s="356"/>
      <c r="H43" s="356"/>
      <c r="I43" s="356"/>
      <c r="J43" s="356"/>
    </row>
  </sheetData>
  <mergeCells count="13">
    <mergeCell ref="A35:D35"/>
    <mergeCell ref="F35:I35"/>
    <mergeCell ref="A1:I1"/>
    <mergeCell ref="A2:I2"/>
    <mergeCell ref="A4:I4"/>
    <mergeCell ref="A5:I5"/>
    <mergeCell ref="A6:I6"/>
    <mergeCell ref="B12:H14"/>
    <mergeCell ref="C16:H18"/>
    <mergeCell ref="C20:H22"/>
    <mergeCell ref="B24:H26"/>
    <mergeCell ref="A34:D34"/>
    <mergeCell ref="F34:I34"/>
  </mergeCells>
  <printOptions horizontalCentered="1"/>
  <pageMargins left="0.15748031496062992" right="0.15748031496062992" top="0.39370078740157483" bottom="0.15748031496062992" header="0" footer="0.15748031496062992"/>
  <pageSetup scale="65" orientation="portrait" r:id="rId1"/>
  <headerFooter alignWithMargins="0">
    <oddHeader>&amp;R&amp;"Arial,Normal"
Página &amp;P de &amp;N</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B09A5B"/>
  </sheetPr>
  <dimension ref="A1:P69"/>
  <sheetViews>
    <sheetView zoomScale="86" zoomScaleNormal="86" workbookViewId="0">
      <selection sqref="A1:J1"/>
    </sheetView>
  </sheetViews>
  <sheetFormatPr baseColWidth="10" defaultRowHeight="12.75"/>
  <cols>
    <col min="1" max="1" width="9" style="345" customWidth="1"/>
    <col min="2" max="2" width="6.140625" style="345" customWidth="1"/>
    <col min="3" max="3" width="40" style="345" customWidth="1"/>
    <col min="4" max="4" width="19.42578125" style="345" customWidth="1"/>
    <col min="5" max="6" width="10.42578125" style="345" customWidth="1"/>
    <col min="7" max="8" width="19.42578125" style="345" customWidth="1"/>
    <col min="9" max="9" width="1.28515625" style="345" customWidth="1"/>
    <col min="10" max="10" width="19.42578125" style="345" customWidth="1"/>
    <col min="11" max="11" width="1.28515625" style="345" customWidth="1"/>
    <col min="12" max="12" width="19.42578125" style="345" customWidth="1"/>
    <col min="13" max="13" width="0.85546875" style="345" customWidth="1"/>
    <col min="14" max="16384" width="11.42578125" style="345"/>
  </cols>
  <sheetData>
    <row r="1" spans="1:16" ht="18" customHeight="1">
      <c r="A1" s="1071" t="s">
        <v>0</v>
      </c>
      <c r="B1" s="1071"/>
      <c r="C1" s="1071"/>
      <c r="D1" s="1071"/>
      <c r="E1" s="1071"/>
      <c r="F1" s="1071"/>
      <c r="G1" s="1071"/>
      <c r="H1" s="1071"/>
      <c r="I1" s="1071"/>
      <c r="J1" s="1071"/>
      <c r="K1" s="1071"/>
      <c r="L1" s="1071"/>
      <c r="M1" s="1071"/>
      <c r="N1" s="344"/>
      <c r="O1" s="344"/>
    </row>
    <row r="2" spans="1:16" ht="18" customHeight="1">
      <c r="A2" s="1071" t="str">
        <f>'1.ESF (Rubros)'!A2:I2</f>
        <v>SECRETARIA EJECUTIVA DEL SISTEMA ANTICORRUPCION DEL ESTADO DE CHIAPAS</v>
      </c>
      <c r="B2" s="1071"/>
      <c r="C2" s="1071"/>
      <c r="D2" s="1071"/>
      <c r="E2" s="1071"/>
      <c r="F2" s="1071"/>
      <c r="G2" s="1071"/>
      <c r="H2" s="1071"/>
      <c r="I2" s="1071"/>
      <c r="J2" s="1071"/>
      <c r="K2" s="1071"/>
      <c r="L2" s="1071"/>
      <c r="M2" s="1071"/>
      <c r="N2" s="344"/>
      <c r="O2" s="344"/>
    </row>
    <row r="3" spans="1:16" ht="9.9499999999999993" customHeight="1">
      <c r="A3" s="689"/>
      <c r="B3" s="689"/>
      <c r="C3" s="689"/>
      <c r="D3" s="689"/>
      <c r="E3" s="689"/>
      <c r="F3" s="689"/>
      <c r="G3" s="689"/>
      <c r="H3" s="689"/>
      <c r="I3" s="689"/>
      <c r="J3" s="689"/>
      <c r="K3" s="689"/>
      <c r="L3" s="689"/>
      <c r="M3" s="689"/>
      <c r="N3" s="344"/>
      <c r="O3" s="344"/>
    </row>
    <row r="4" spans="1:16" ht="18" customHeight="1">
      <c r="A4" s="1071" t="s">
        <v>1592</v>
      </c>
      <c r="B4" s="1071"/>
      <c r="C4" s="1071"/>
      <c r="D4" s="1071"/>
      <c r="E4" s="1071"/>
      <c r="F4" s="1071"/>
      <c r="G4" s="1071"/>
      <c r="H4" s="1071"/>
      <c r="I4" s="1071"/>
      <c r="J4" s="1071"/>
      <c r="K4" s="1071"/>
      <c r="L4" s="1071"/>
      <c r="M4" s="1071"/>
      <c r="N4" s="344"/>
      <c r="O4" s="344"/>
    </row>
    <row r="5" spans="1:16" ht="18" customHeight="1">
      <c r="A5" s="1071" t="s">
        <v>1102</v>
      </c>
      <c r="B5" s="1071"/>
      <c r="C5" s="1071"/>
      <c r="D5" s="1071"/>
      <c r="E5" s="1071"/>
      <c r="F5" s="1071"/>
      <c r="G5" s="1071"/>
      <c r="H5" s="1071"/>
      <c r="I5" s="1071"/>
      <c r="J5" s="1071"/>
      <c r="K5" s="1071"/>
      <c r="L5" s="1071"/>
      <c r="M5" s="1071"/>
      <c r="N5" s="344"/>
      <c r="O5" s="344"/>
    </row>
    <row r="6" spans="1:16" ht="18" customHeight="1">
      <c r="A6" s="1071" t="str">
        <f>'3.EA'!A6</f>
        <v>DEL 1 DE ENERO AL 31 DE MARZO DE 2021</v>
      </c>
      <c r="B6" s="1071"/>
      <c r="C6" s="1071"/>
      <c r="D6" s="1071"/>
      <c r="E6" s="1071"/>
      <c r="F6" s="1071"/>
      <c r="G6" s="1071"/>
      <c r="H6" s="1071"/>
      <c r="I6" s="1071"/>
      <c r="J6" s="1071"/>
      <c r="K6" s="1071"/>
      <c r="L6" s="1071"/>
      <c r="M6" s="1071"/>
      <c r="N6" s="344"/>
      <c r="O6" s="344"/>
    </row>
    <row r="7" spans="1:16" ht="15">
      <c r="A7" s="371"/>
      <c r="B7" s="369"/>
      <c r="C7" s="369"/>
      <c r="D7" s="369"/>
      <c r="E7" s="369"/>
      <c r="F7" s="369"/>
      <c r="G7" s="369"/>
      <c r="H7" s="369"/>
      <c r="I7" s="369"/>
      <c r="J7" s="369"/>
      <c r="K7" s="369"/>
      <c r="L7" s="369"/>
      <c r="M7" s="348" t="s">
        <v>485</v>
      </c>
      <c r="N7" s="344"/>
      <c r="O7" s="344"/>
    </row>
    <row r="8" spans="1:16" ht="13.5" thickBot="1">
      <c r="A8" s="349"/>
      <c r="B8" s="349"/>
      <c r="C8" s="349"/>
      <c r="D8" s="349"/>
      <c r="E8" s="349"/>
      <c r="F8" s="349"/>
      <c r="G8" s="349"/>
      <c r="H8" s="350"/>
      <c r="I8" s="350"/>
      <c r="J8" s="350" t="s">
        <v>5</v>
      </c>
      <c r="K8" s="350"/>
      <c r="L8" s="348">
        <f>'1.ESF (Rubros)'!I8</f>
        <v>44314</v>
      </c>
      <c r="M8" s="351"/>
    </row>
    <row r="9" spans="1:16" ht="21" customHeight="1" thickBot="1">
      <c r="A9" s="1098" t="s">
        <v>1103</v>
      </c>
      <c r="B9" s="1099"/>
      <c r="C9" s="1100"/>
      <c r="D9" s="1091" t="s">
        <v>1097</v>
      </c>
      <c r="E9" s="1092"/>
      <c r="F9" s="1092"/>
      <c r="G9" s="1092"/>
      <c r="H9" s="1092"/>
      <c r="I9" s="1092"/>
      <c r="J9" s="1092"/>
      <c r="K9" s="1093"/>
      <c r="L9" s="1096" t="s">
        <v>696</v>
      </c>
      <c r="M9" s="1097"/>
    </row>
    <row r="10" spans="1:16" ht="27.75" customHeight="1" thickBot="1">
      <c r="A10" s="1101"/>
      <c r="B10" s="1102"/>
      <c r="C10" s="1103"/>
      <c r="D10" s="712" t="s">
        <v>766</v>
      </c>
      <c r="E10" s="1096" t="s">
        <v>1104</v>
      </c>
      <c r="F10" s="1097"/>
      <c r="G10" s="712" t="s">
        <v>1095</v>
      </c>
      <c r="H10" s="1091" t="s">
        <v>767</v>
      </c>
      <c r="I10" s="1093"/>
      <c r="J10" s="1091" t="s">
        <v>1096</v>
      </c>
      <c r="K10" s="1093"/>
      <c r="L10" s="1096" t="s">
        <v>1105</v>
      </c>
      <c r="M10" s="1097"/>
    </row>
    <row r="11" spans="1:16" s="353" customFormat="1" ht="15" customHeight="1">
      <c r="A11" s="362"/>
      <c r="B11" s="357"/>
      <c r="C11" s="357"/>
      <c r="D11" s="357"/>
      <c r="E11" s="372"/>
      <c r="F11" s="372"/>
      <c r="G11" s="373"/>
      <c r="H11" s="374"/>
      <c r="I11" s="374"/>
      <c r="J11" s="375"/>
      <c r="K11" s="375"/>
      <c r="L11" s="375"/>
      <c r="M11" s="376"/>
    </row>
    <row r="12" spans="1:16" s="353" customFormat="1" ht="15" customHeight="1">
      <c r="A12" s="364" t="s">
        <v>645</v>
      </c>
      <c r="B12" s="357"/>
      <c r="C12" s="357"/>
      <c r="D12" s="375"/>
      <c r="E12" s="1080"/>
      <c r="F12" s="1080"/>
      <c r="G12" s="375"/>
      <c r="H12" s="375"/>
      <c r="I12" s="375"/>
      <c r="J12" s="375">
        <f>H12</f>
        <v>0</v>
      </c>
      <c r="K12" s="375"/>
      <c r="L12" s="375">
        <f t="shared" ref="L12:L21" si="0">J12-D12</f>
        <v>0</v>
      </c>
      <c r="M12" s="376"/>
      <c r="N12" s="1094"/>
      <c r="O12" s="1094"/>
      <c r="P12" s="1094"/>
    </row>
    <row r="13" spans="1:16" s="353" customFormat="1" ht="18" customHeight="1">
      <c r="A13" s="364" t="s">
        <v>646</v>
      </c>
      <c r="B13" s="377"/>
      <c r="C13" s="362"/>
      <c r="D13" s="375"/>
      <c r="E13" s="1080"/>
      <c r="F13" s="1080"/>
      <c r="G13" s="375"/>
      <c r="H13" s="375"/>
      <c r="I13" s="375"/>
      <c r="J13" s="375">
        <f>H13</f>
        <v>0</v>
      </c>
      <c r="K13" s="375"/>
      <c r="L13" s="375">
        <f t="shared" si="0"/>
        <v>0</v>
      </c>
      <c r="M13" s="376">
        <v>1</v>
      </c>
      <c r="N13" s="1094"/>
      <c r="O13" s="1094"/>
      <c r="P13" s="1094"/>
    </row>
    <row r="14" spans="1:16" s="353" customFormat="1" ht="18" customHeight="1">
      <c r="A14" s="364" t="s">
        <v>704</v>
      </c>
      <c r="B14" s="377"/>
      <c r="C14" s="357"/>
      <c r="D14" s="375"/>
      <c r="E14" s="1080"/>
      <c r="F14" s="1080"/>
      <c r="G14" s="375"/>
      <c r="H14" s="375"/>
      <c r="I14" s="375"/>
      <c r="J14" s="375">
        <f>H14</f>
        <v>0</v>
      </c>
      <c r="K14" s="375"/>
      <c r="L14" s="375">
        <f t="shared" si="0"/>
        <v>0</v>
      </c>
      <c r="M14" s="376"/>
      <c r="N14" s="1094"/>
      <c r="O14" s="1094"/>
      <c r="P14" s="1094"/>
    </row>
    <row r="15" spans="1:16" s="353" customFormat="1" ht="18" customHeight="1">
      <c r="A15" s="364" t="s">
        <v>648</v>
      </c>
      <c r="B15" s="377"/>
      <c r="C15" s="357"/>
      <c r="D15" s="375"/>
      <c r="E15" s="1080"/>
      <c r="F15" s="1080"/>
      <c r="G15" s="375"/>
      <c r="H15" s="375"/>
      <c r="I15" s="375"/>
      <c r="J15" s="375">
        <f>H15</f>
        <v>0</v>
      </c>
      <c r="K15" s="375"/>
      <c r="L15" s="375">
        <f t="shared" si="0"/>
        <v>0</v>
      </c>
      <c r="M15" s="376"/>
      <c r="N15" s="368"/>
      <c r="O15" s="368"/>
      <c r="P15" s="368"/>
    </row>
    <row r="16" spans="1:16" s="353" customFormat="1" ht="18" customHeight="1">
      <c r="A16" s="364" t="s">
        <v>1106</v>
      </c>
      <c r="B16" s="377"/>
      <c r="C16" s="362"/>
      <c r="D16" s="375"/>
      <c r="E16" s="1080"/>
      <c r="F16" s="1080"/>
      <c r="G16" s="375"/>
      <c r="H16" s="378"/>
      <c r="I16" s="378"/>
      <c r="J16" s="378"/>
      <c r="K16" s="378"/>
      <c r="L16" s="375">
        <f t="shared" si="0"/>
        <v>0</v>
      </c>
      <c r="M16" s="376">
        <v>2</v>
      </c>
    </row>
    <row r="17" spans="1:16" s="353" customFormat="1" ht="18" customHeight="1">
      <c r="A17" s="364" t="s">
        <v>1107</v>
      </c>
      <c r="B17" s="377"/>
      <c r="C17" s="357"/>
      <c r="D17" s="375"/>
      <c r="E17" s="1080"/>
      <c r="F17" s="1080"/>
      <c r="G17" s="375"/>
      <c r="H17" s="378"/>
      <c r="I17" s="378"/>
      <c r="J17" s="378"/>
      <c r="K17" s="378"/>
      <c r="L17" s="375">
        <f t="shared" si="0"/>
        <v>0</v>
      </c>
      <c r="M17" s="376">
        <v>3</v>
      </c>
    </row>
    <row r="18" spans="1:16" s="353" customFormat="1" ht="37.5" customHeight="1">
      <c r="A18" s="1078" t="s">
        <v>1577</v>
      </c>
      <c r="B18" s="1078"/>
      <c r="C18" s="1078"/>
      <c r="D18" s="375"/>
      <c r="E18" s="1080"/>
      <c r="F18" s="1080"/>
      <c r="G18" s="375"/>
      <c r="H18" s="375"/>
      <c r="I18" s="375"/>
      <c r="J18" s="375">
        <f>H18</f>
        <v>0</v>
      </c>
      <c r="K18" s="375"/>
      <c r="L18" s="375">
        <f t="shared" si="0"/>
        <v>0</v>
      </c>
      <c r="M18" s="376">
        <v>4</v>
      </c>
    </row>
    <row r="19" spans="1:16" s="353" customFormat="1" ht="48" customHeight="1">
      <c r="A19" s="1078" t="s">
        <v>1571</v>
      </c>
      <c r="B19" s="1078"/>
      <c r="C19" s="1078"/>
      <c r="D19" s="375"/>
      <c r="E19" s="1080"/>
      <c r="F19" s="1080"/>
      <c r="G19" s="375"/>
      <c r="H19" s="375"/>
      <c r="I19" s="375"/>
      <c r="J19" s="375">
        <f>H19</f>
        <v>0</v>
      </c>
      <c r="K19" s="375"/>
      <c r="L19" s="375">
        <f t="shared" si="0"/>
        <v>0</v>
      </c>
      <c r="M19" s="376">
        <v>5</v>
      </c>
    </row>
    <row r="20" spans="1:16" s="353" customFormat="1" ht="30" customHeight="1">
      <c r="A20" s="1078" t="s">
        <v>1574</v>
      </c>
      <c r="B20" s="1078"/>
      <c r="C20" s="1078"/>
      <c r="D20" s="375"/>
      <c r="E20" s="1080"/>
      <c r="F20" s="1080"/>
      <c r="G20" s="375"/>
      <c r="H20" s="375"/>
      <c r="I20" s="375"/>
      <c r="J20" s="375">
        <f>H20</f>
        <v>0</v>
      </c>
      <c r="K20" s="375"/>
      <c r="L20" s="375">
        <f t="shared" si="0"/>
        <v>0</v>
      </c>
      <c r="M20" s="376"/>
    </row>
    <row r="21" spans="1:16" s="353" customFormat="1" ht="18" customHeight="1">
      <c r="A21" s="364" t="s">
        <v>1108</v>
      </c>
      <c r="B21" s="377"/>
      <c r="C21" s="357"/>
      <c r="D21" s="375"/>
      <c r="E21" s="1080"/>
      <c r="F21" s="1080"/>
      <c r="G21" s="375"/>
      <c r="H21" s="375"/>
      <c r="I21" s="375"/>
      <c r="J21" s="375">
        <f>H21</f>
        <v>0</v>
      </c>
      <c r="K21" s="375"/>
      <c r="L21" s="375">
        <f t="shared" si="0"/>
        <v>0</v>
      </c>
      <c r="M21" s="376"/>
    </row>
    <row r="22" spans="1:16" s="353" customFormat="1" ht="18" customHeight="1" thickBot="1">
      <c r="A22" s="364"/>
      <c r="B22" s="377"/>
      <c r="C22" s="379"/>
      <c r="D22" s="379"/>
      <c r="E22" s="379"/>
      <c r="F22" s="379"/>
      <c r="G22" s="380"/>
      <c r="H22" s="375"/>
      <c r="I22" s="375"/>
      <c r="J22" s="375"/>
      <c r="K22" s="375"/>
      <c r="L22" s="375"/>
      <c r="M22" s="376"/>
    </row>
    <row r="23" spans="1:16" s="353" customFormat="1" ht="18" customHeight="1" thickBot="1">
      <c r="A23" s="445"/>
      <c r="B23" s="381" t="s">
        <v>1109</v>
      </c>
      <c r="C23" s="382"/>
      <c r="D23" s="383">
        <f>SUM(D12+D13+D14+D15+D16+D17+D18+D19+D20+D21)</f>
        <v>0</v>
      </c>
      <c r="E23" s="1081">
        <v>0</v>
      </c>
      <c r="F23" s="1081"/>
      <c r="G23" s="383">
        <f>SUM(G12+G13+G14+G15+G16+G17+G18+G19+G20+G21)</f>
        <v>0</v>
      </c>
      <c r="H23" s="383">
        <f>SUM(H12+H13+H14+H15+H16+H17+H18+H19+H20+H21)</f>
        <v>0</v>
      </c>
      <c r="I23" s="383"/>
      <c r="J23" s="383">
        <f>SUM(J12+J13+J14+J15+J16+J17+J18+J19+J20+J21)</f>
        <v>0</v>
      </c>
      <c r="K23" s="383"/>
      <c r="L23" s="383"/>
      <c r="M23" s="386">
        <v>6</v>
      </c>
    </row>
    <row r="24" spans="1:16" s="353" customFormat="1" ht="18" customHeight="1" thickBot="1">
      <c r="A24" s="364"/>
      <c r="B24" s="377"/>
      <c r="C24" s="357"/>
      <c r="D24" s="362"/>
      <c r="E24" s="378"/>
      <c r="F24" s="378"/>
      <c r="G24" s="384"/>
      <c r="H24" s="1082" t="s">
        <v>1110</v>
      </c>
      <c r="I24" s="1083"/>
      <c r="J24" s="1083"/>
      <c r="K24" s="1084"/>
      <c r="L24" s="385">
        <f>SUM(L12+L13+L14+L15+L16+L17+L18+L19+L20+L21)</f>
        <v>0</v>
      </c>
      <c r="M24" s="386">
        <v>7</v>
      </c>
    </row>
    <row r="25" spans="1:16" s="353" customFormat="1" ht="18" customHeight="1" thickBot="1">
      <c r="A25" s="364"/>
      <c r="B25" s="377"/>
      <c r="C25" s="357"/>
      <c r="D25" s="362"/>
      <c r="E25" s="378"/>
      <c r="F25" s="378"/>
      <c r="G25" s="384"/>
      <c r="H25" s="387"/>
      <c r="I25" s="387"/>
      <c r="J25" s="387"/>
      <c r="K25" s="387"/>
      <c r="L25" s="378"/>
      <c r="M25" s="388"/>
    </row>
    <row r="26" spans="1:16" ht="21" customHeight="1" thickBot="1">
      <c r="A26" s="1085" t="s">
        <v>1578</v>
      </c>
      <c r="B26" s="1086"/>
      <c r="C26" s="1087"/>
      <c r="D26" s="1091" t="s">
        <v>1097</v>
      </c>
      <c r="E26" s="1092"/>
      <c r="F26" s="1092"/>
      <c r="G26" s="1092"/>
      <c r="H26" s="1092"/>
      <c r="I26" s="1092"/>
      <c r="J26" s="1092"/>
      <c r="K26" s="1093"/>
      <c r="L26" s="1096" t="s">
        <v>696</v>
      </c>
      <c r="M26" s="1097"/>
    </row>
    <row r="27" spans="1:16" ht="29.25" customHeight="1" thickBot="1">
      <c r="A27" s="1088"/>
      <c r="B27" s="1089"/>
      <c r="C27" s="1090"/>
      <c r="D27" s="712" t="s">
        <v>766</v>
      </c>
      <c r="E27" s="1096" t="s">
        <v>1104</v>
      </c>
      <c r="F27" s="1097"/>
      <c r="G27" s="712" t="s">
        <v>1095</v>
      </c>
      <c r="H27" s="1091" t="s">
        <v>767</v>
      </c>
      <c r="I27" s="1093"/>
      <c r="J27" s="1091" t="s">
        <v>1096</v>
      </c>
      <c r="K27" s="1093"/>
      <c r="L27" s="1096" t="s">
        <v>1105</v>
      </c>
      <c r="M27" s="1097"/>
    </row>
    <row r="28" spans="1:16" s="353" customFormat="1" ht="18" customHeight="1">
      <c r="A28" s="364"/>
      <c r="B28" s="377"/>
      <c r="C28" s="357"/>
      <c r="D28" s="362"/>
      <c r="E28" s="378"/>
      <c r="F28" s="378"/>
      <c r="G28" s="384"/>
      <c r="H28" s="387"/>
      <c r="I28" s="387"/>
      <c r="J28" s="387"/>
      <c r="K28" s="387"/>
      <c r="L28" s="378"/>
      <c r="M28" s="388"/>
    </row>
    <row r="29" spans="1:16" s="353" customFormat="1" ht="18" customHeight="1">
      <c r="A29" s="1078" t="s">
        <v>1663</v>
      </c>
      <c r="B29" s="1078"/>
      <c r="C29" s="1078"/>
      <c r="D29" s="387">
        <f>SUM(D31+D33+D34+D35+D36+D37+D38)</f>
        <v>0</v>
      </c>
      <c r="E29" s="1079">
        <f>SUM(E31+E33+E34+E35+E36+E37+E38)</f>
        <v>0</v>
      </c>
      <c r="F29" s="1079"/>
      <c r="G29" s="387">
        <f>SUM(G31+G33+G34+G35+G36+G37+G38)</f>
        <v>0</v>
      </c>
      <c r="H29" s="387">
        <f>SUM(H31+H33+H34+H35+H36+H37+H38)</f>
        <v>0</v>
      </c>
      <c r="I29" s="387"/>
      <c r="J29" s="387">
        <f>SUM(J31+J33+J34+J35+J36+J37+J38)</f>
        <v>0</v>
      </c>
      <c r="K29" s="387"/>
      <c r="L29" s="387">
        <f>SUM(L31+L33+L34+L35+L36+L37+L38)</f>
        <v>0</v>
      </c>
      <c r="M29" s="388"/>
    </row>
    <row r="30" spans="1:16" s="353" customFormat="1" ht="18" customHeight="1">
      <c r="A30" s="1078"/>
      <c r="B30" s="1078"/>
      <c r="C30" s="1078"/>
      <c r="D30" s="387"/>
      <c r="E30" s="688"/>
      <c r="F30" s="688"/>
      <c r="G30" s="387"/>
      <c r="H30" s="387"/>
      <c r="I30" s="387"/>
      <c r="J30" s="387"/>
      <c r="K30" s="387"/>
      <c r="L30" s="387"/>
      <c r="M30" s="388"/>
    </row>
    <row r="31" spans="1:16" s="353" customFormat="1" ht="15" customHeight="1">
      <c r="B31" s="364" t="s">
        <v>645</v>
      </c>
      <c r="C31" s="357"/>
      <c r="D31" s="375"/>
      <c r="E31" s="1080"/>
      <c r="F31" s="1080"/>
      <c r="G31" s="375"/>
      <c r="H31" s="375"/>
      <c r="I31" s="375"/>
      <c r="J31" s="375">
        <f>H31</f>
        <v>0</v>
      </c>
      <c r="K31" s="375"/>
      <c r="L31" s="375">
        <f t="shared" ref="L31:L38" si="1">J31-D31</f>
        <v>0</v>
      </c>
      <c r="M31" s="376"/>
      <c r="N31" s="1094"/>
      <c r="O31" s="1094"/>
      <c r="P31" s="1094"/>
    </row>
    <row r="32" spans="1:16" s="353" customFormat="1" ht="18" customHeight="1">
      <c r="B32" s="364" t="s">
        <v>646</v>
      </c>
      <c r="C32" s="357"/>
      <c r="D32" s="375"/>
      <c r="E32" s="1080"/>
      <c r="F32" s="1080"/>
      <c r="G32" s="375"/>
      <c r="H32" s="375"/>
      <c r="I32" s="375"/>
      <c r="J32" s="375">
        <f>H32</f>
        <v>0</v>
      </c>
      <c r="K32" s="375"/>
      <c r="L32" s="375">
        <f t="shared" si="1"/>
        <v>0</v>
      </c>
      <c r="M32" s="376"/>
      <c r="N32" s="1094"/>
      <c r="O32" s="1094"/>
      <c r="P32" s="1094"/>
    </row>
    <row r="33" spans="1:16" s="353" customFormat="1" ht="18" customHeight="1">
      <c r="B33" s="364" t="s">
        <v>704</v>
      </c>
      <c r="C33" s="357"/>
      <c r="D33" s="375"/>
      <c r="E33" s="1080"/>
      <c r="F33" s="1080"/>
      <c r="G33" s="375"/>
      <c r="H33" s="375"/>
      <c r="I33" s="375"/>
      <c r="J33" s="375">
        <f>H33</f>
        <v>0</v>
      </c>
      <c r="K33" s="375"/>
      <c r="L33" s="375">
        <f t="shared" si="1"/>
        <v>0</v>
      </c>
      <c r="M33" s="376"/>
      <c r="N33" s="1094"/>
      <c r="O33" s="1094"/>
      <c r="P33" s="1094"/>
    </row>
    <row r="34" spans="1:16" s="353" customFormat="1" ht="18" customHeight="1">
      <c r="B34" s="364" t="s">
        <v>648</v>
      </c>
      <c r="C34" s="357"/>
      <c r="D34" s="375"/>
      <c r="E34" s="1080"/>
      <c r="F34" s="1080"/>
      <c r="G34" s="375"/>
      <c r="H34" s="375"/>
      <c r="I34" s="375"/>
      <c r="J34" s="375">
        <f>H34</f>
        <v>0</v>
      </c>
      <c r="K34" s="375"/>
      <c r="L34" s="375">
        <f t="shared" si="1"/>
        <v>0</v>
      </c>
      <c r="M34" s="376"/>
      <c r="N34" s="368"/>
      <c r="O34" s="368"/>
      <c r="P34" s="368"/>
    </row>
    <row r="35" spans="1:16" s="353" customFormat="1" ht="18" customHeight="1">
      <c r="B35" s="364" t="s">
        <v>1106</v>
      </c>
      <c r="C35" s="362"/>
      <c r="D35" s="375"/>
      <c r="E35" s="1080"/>
      <c r="F35" s="1080"/>
      <c r="G35" s="375"/>
      <c r="H35" s="375"/>
      <c r="I35" s="375"/>
      <c r="J35" s="375"/>
      <c r="K35" s="375"/>
      <c r="L35" s="375">
        <f t="shared" si="1"/>
        <v>0</v>
      </c>
      <c r="M35" s="376">
        <v>2</v>
      </c>
    </row>
    <row r="36" spans="1:16" s="353" customFormat="1" ht="18" customHeight="1">
      <c r="B36" s="364" t="s">
        <v>1107</v>
      </c>
      <c r="C36" s="357"/>
      <c r="D36" s="375"/>
      <c r="E36" s="1080"/>
      <c r="F36" s="1080"/>
      <c r="G36" s="375"/>
      <c r="H36" s="375"/>
      <c r="I36" s="375"/>
      <c r="J36" s="375"/>
      <c r="K36" s="375"/>
      <c r="L36" s="375">
        <f t="shared" si="1"/>
        <v>0</v>
      </c>
      <c r="M36" s="376">
        <v>3</v>
      </c>
    </row>
    <row r="37" spans="1:16" s="353" customFormat="1" ht="47.25" customHeight="1">
      <c r="A37" s="364"/>
      <c r="B37" s="1078" t="s">
        <v>1571</v>
      </c>
      <c r="C37" s="1078"/>
      <c r="D37" s="375"/>
      <c r="E37" s="1080"/>
      <c r="F37" s="1080"/>
      <c r="G37" s="375"/>
      <c r="H37" s="375"/>
      <c r="I37" s="375"/>
      <c r="J37" s="375">
        <f>H37</f>
        <v>0</v>
      </c>
      <c r="K37" s="375"/>
      <c r="L37" s="375">
        <f t="shared" si="1"/>
        <v>0</v>
      </c>
      <c r="M37" s="376"/>
    </row>
    <row r="38" spans="1:16" s="353" customFormat="1" ht="31.5" customHeight="1">
      <c r="A38" s="364"/>
      <c r="B38" s="1078" t="s">
        <v>1574</v>
      </c>
      <c r="C38" s="1078"/>
      <c r="D38" s="375"/>
      <c r="E38" s="1080"/>
      <c r="F38" s="1080"/>
      <c r="G38" s="375"/>
      <c r="H38" s="375"/>
      <c r="I38" s="375"/>
      <c r="J38" s="375">
        <f>H38</f>
        <v>0</v>
      </c>
      <c r="K38" s="375"/>
      <c r="L38" s="375">
        <f t="shared" si="1"/>
        <v>0</v>
      </c>
      <c r="M38" s="376"/>
    </row>
    <row r="39" spans="1:16" s="353" customFormat="1" ht="18" customHeight="1">
      <c r="A39" s="364"/>
      <c r="B39" s="364"/>
      <c r="C39" s="362"/>
      <c r="D39" s="375"/>
      <c r="E39" s="372"/>
      <c r="F39" s="372"/>
      <c r="G39" s="375"/>
      <c r="H39" s="375"/>
      <c r="I39" s="375"/>
      <c r="J39" s="375"/>
      <c r="K39" s="375"/>
      <c r="L39" s="375"/>
      <c r="M39" s="376"/>
    </row>
    <row r="40" spans="1:16" s="353" customFormat="1" ht="18" customHeight="1">
      <c r="A40" s="1078" t="s">
        <v>1664</v>
      </c>
      <c r="B40" s="1078"/>
      <c r="C40" s="1078"/>
      <c r="D40" s="378">
        <f>SUM(D43:D46)</f>
        <v>0</v>
      </c>
      <c r="E40" s="1095">
        <f>SUM(E43:F46)</f>
        <v>0</v>
      </c>
      <c r="F40" s="1095"/>
      <c r="G40" s="378">
        <f>SUM(G43:G46)</f>
        <v>0</v>
      </c>
      <c r="H40" s="378">
        <f>SUM(H43:H46)</f>
        <v>0</v>
      </c>
      <c r="I40" s="375"/>
      <c r="J40" s="378">
        <f>SUM(J43:J46)</f>
        <v>0</v>
      </c>
      <c r="K40" s="375"/>
      <c r="L40" s="378">
        <f>SUM(L43:L46)</f>
        <v>0</v>
      </c>
      <c r="M40" s="376"/>
    </row>
    <row r="41" spans="1:16" s="353" customFormat="1" ht="18" customHeight="1">
      <c r="A41" s="1078"/>
      <c r="B41" s="1078"/>
      <c r="C41" s="1078"/>
      <c r="D41" s="690"/>
      <c r="E41" s="690"/>
      <c r="F41" s="690"/>
      <c r="G41" s="690"/>
      <c r="H41" s="690"/>
      <c r="I41" s="375"/>
      <c r="J41" s="690"/>
      <c r="K41" s="375"/>
      <c r="L41" s="690"/>
      <c r="M41" s="376"/>
    </row>
    <row r="42" spans="1:16" s="353" customFormat="1" ht="18" customHeight="1">
      <c r="A42" s="1078"/>
      <c r="B42" s="1078"/>
      <c r="C42" s="1078"/>
      <c r="D42" s="690"/>
      <c r="E42" s="690"/>
      <c r="F42" s="690"/>
      <c r="G42" s="690"/>
      <c r="H42" s="690"/>
      <c r="I42" s="375"/>
      <c r="J42" s="690"/>
      <c r="K42" s="375"/>
      <c r="L42" s="690"/>
      <c r="M42" s="376"/>
    </row>
    <row r="43" spans="1:16" s="353" customFormat="1" ht="18" customHeight="1">
      <c r="A43" s="364"/>
      <c r="B43" s="364" t="s">
        <v>646</v>
      </c>
      <c r="C43" s="362"/>
      <c r="D43" s="375"/>
      <c r="E43" s="1080"/>
      <c r="F43" s="1080"/>
      <c r="G43" s="375"/>
      <c r="H43" s="375"/>
      <c r="I43" s="375"/>
      <c r="J43" s="375">
        <f>H43</f>
        <v>0</v>
      </c>
      <c r="K43" s="375"/>
      <c r="L43" s="375">
        <f>J43-D43</f>
        <v>0</v>
      </c>
      <c r="M43" s="376"/>
    </row>
    <row r="44" spans="1:16" s="353" customFormat="1" ht="18" customHeight="1">
      <c r="A44" s="364"/>
      <c r="B44" s="364" t="s">
        <v>1106</v>
      </c>
      <c r="C44" s="362"/>
      <c r="D44" s="375"/>
      <c r="E44" s="1080"/>
      <c r="F44" s="1080"/>
      <c r="G44" s="375"/>
      <c r="H44" s="375"/>
      <c r="I44" s="375"/>
      <c r="J44" s="375">
        <f>H44</f>
        <v>0</v>
      </c>
      <c r="K44" s="375"/>
      <c r="L44" s="375">
        <f>J44-D44</f>
        <v>0</v>
      </c>
      <c r="M44" s="376"/>
    </row>
    <row r="45" spans="1:16" s="353" customFormat="1" ht="29.25" customHeight="1">
      <c r="A45" s="364"/>
      <c r="B45" s="1078" t="s">
        <v>1577</v>
      </c>
      <c r="C45" s="1078"/>
      <c r="D45" s="375"/>
      <c r="E45" s="1080"/>
      <c r="F45" s="1080"/>
      <c r="G45" s="375"/>
      <c r="H45" s="375"/>
      <c r="I45" s="375"/>
      <c r="J45" s="375">
        <f>H45</f>
        <v>0</v>
      </c>
      <c r="K45" s="375"/>
      <c r="L45" s="375">
        <f>J45-D45</f>
        <v>0</v>
      </c>
      <c r="M45" s="376">
        <v>4</v>
      </c>
    </row>
    <row r="46" spans="1:16" s="353" customFormat="1" ht="28.5" customHeight="1">
      <c r="A46" s="364"/>
      <c r="B46" s="1078" t="s">
        <v>1574</v>
      </c>
      <c r="C46" s="1078"/>
      <c r="D46" s="375"/>
      <c r="E46" s="1080"/>
      <c r="F46" s="1080"/>
      <c r="G46" s="375"/>
      <c r="H46" s="375"/>
      <c r="I46" s="375"/>
      <c r="J46" s="375">
        <f>H46</f>
        <v>0</v>
      </c>
      <c r="K46" s="375"/>
      <c r="L46" s="375">
        <f>J46-D46</f>
        <v>0</v>
      </c>
      <c r="M46" s="376">
        <v>5</v>
      </c>
    </row>
    <row r="47" spans="1:16" s="353" customFormat="1" ht="18" customHeight="1">
      <c r="A47" s="364"/>
      <c r="B47" s="364"/>
      <c r="C47" s="357"/>
      <c r="D47" s="375"/>
      <c r="E47" s="372"/>
      <c r="F47" s="372"/>
      <c r="G47" s="375"/>
      <c r="H47" s="375"/>
      <c r="I47" s="375"/>
      <c r="J47" s="375"/>
      <c r="K47" s="375"/>
      <c r="L47" s="375"/>
      <c r="M47" s="376"/>
    </row>
    <row r="48" spans="1:16" s="353" customFormat="1" ht="18" customHeight="1">
      <c r="A48" s="364" t="s">
        <v>1111</v>
      </c>
      <c r="B48" s="377"/>
      <c r="C48" s="357"/>
      <c r="D48" s="378">
        <f>SUM(D49)</f>
        <v>0</v>
      </c>
      <c r="E48" s="1079">
        <f>SUM(E49)</f>
        <v>0</v>
      </c>
      <c r="F48" s="1079"/>
      <c r="G48" s="378">
        <f>SUM(G49)</f>
        <v>0</v>
      </c>
      <c r="H48" s="378">
        <f>SUM(H49)</f>
        <v>0</v>
      </c>
      <c r="I48" s="378"/>
      <c r="J48" s="378">
        <f>SUM(J49)</f>
        <v>0</v>
      </c>
      <c r="K48" s="378"/>
      <c r="L48" s="378">
        <f>SUM(L49)</f>
        <v>0</v>
      </c>
      <c r="M48" s="376"/>
    </row>
    <row r="49" spans="1:13" s="353" customFormat="1" ht="18" customHeight="1">
      <c r="A49" s="364"/>
      <c r="B49" s="364" t="s">
        <v>1108</v>
      </c>
      <c r="C49" s="357"/>
      <c r="D49" s="375"/>
      <c r="E49" s="1080"/>
      <c r="F49" s="1080"/>
      <c r="G49" s="380"/>
      <c r="H49" s="375"/>
      <c r="I49" s="375"/>
      <c r="J49" s="375">
        <f>H49</f>
        <v>0</v>
      </c>
      <c r="K49" s="375"/>
      <c r="L49" s="375">
        <f>J49-D49</f>
        <v>0</v>
      </c>
      <c r="M49" s="388"/>
    </row>
    <row r="50" spans="1:13" s="353" customFormat="1" ht="18" customHeight="1" thickBot="1">
      <c r="A50" s="364"/>
      <c r="B50" s="377"/>
      <c r="C50" s="357"/>
      <c r="D50" s="362"/>
      <c r="E50" s="378"/>
      <c r="F50" s="378"/>
      <c r="G50" s="384"/>
      <c r="H50" s="387"/>
      <c r="I50" s="387"/>
      <c r="J50" s="387"/>
      <c r="K50" s="387"/>
      <c r="L50" s="378"/>
      <c r="M50" s="388"/>
    </row>
    <row r="51" spans="1:13" s="353" customFormat="1" ht="18" customHeight="1" thickBot="1">
      <c r="A51" s="445"/>
      <c r="B51" s="381" t="s">
        <v>1109</v>
      </c>
      <c r="C51" s="382"/>
      <c r="D51" s="383">
        <f>SUM(D29+D40+D48)</f>
        <v>0</v>
      </c>
      <c r="E51" s="1081">
        <f>SUM(E29+E40+E48)</f>
        <v>0</v>
      </c>
      <c r="F51" s="1081"/>
      <c r="G51" s="383">
        <f>SUM(G29+G40+G48)</f>
        <v>0</v>
      </c>
      <c r="H51" s="383">
        <f>SUM(H29+H40+H48)</f>
        <v>0</v>
      </c>
      <c r="I51" s="383"/>
      <c r="J51" s="383">
        <f>SUM(J29+J40+J48)</f>
        <v>0</v>
      </c>
      <c r="K51" s="383"/>
      <c r="L51" s="383"/>
      <c r="M51" s="386">
        <v>6</v>
      </c>
    </row>
    <row r="52" spans="1:13" s="353" customFormat="1" ht="15" customHeight="1" thickBot="1">
      <c r="A52" s="364"/>
      <c r="B52" s="377"/>
      <c r="C52" s="357"/>
      <c r="D52" s="362"/>
      <c r="E52" s="378"/>
      <c r="F52" s="378"/>
      <c r="G52" s="384"/>
      <c r="H52" s="1082" t="s">
        <v>1110</v>
      </c>
      <c r="I52" s="1083"/>
      <c r="J52" s="1083"/>
      <c r="K52" s="1084"/>
      <c r="L52" s="385">
        <f>SUM(L29+L40+L48)</f>
        <v>0</v>
      </c>
      <c r="M52" s="386">
        <v>7</v>
      </c>
    </row>
    <row r="53" spans="1:13" s="353" customFormat="1" ht="15" customHeight="1">
      <c r="A53" s="362"/>
      <c r="B53" s="170"/>
      <c r="C53" s="170"/>
      <c r="D53" s="170"/>
      <c r="E53" s="375"/>
      <c r="F53" s="375"/>
      <c r="G53" s="375"/>
      <c r="H53" s="375"/>
      <c r="I53" s="375"/>
      <c r="J53" s="375"/>
      <c r="K53" s="375"/>
      <c r="L53" s="375"/>
      <c r="M53" s="375"/>
    </row>
    <row r="54" spans="1:13" s="353" customFormat="1" ht="15" customHeight="1">
      <c r="A54" s="362"/>
      <c r="B54" s="170"/>
      <c r="C54" s="170"/>
      <c r="D54" s="170"/>
      <c r="E54" s="375"/>
      <c r="F54" s="375"/>
      <c r="G54" s="375"/>
      <c r="H54" s="375"/>
      <c r="I54" s="375"/>
      <c r="J54" s="375"/>
      <c r="K54" s="375"/>
      <c r="L54" s="375"/>
      <c r="M54" s="375"/>
    </row>
    <row r="55" spans="1:13" s="353" customFormat="1" ht="15" customHeight="1">
      <c r="A55" s="362"/>
      <c r="B55" s="170"/>
      <c r="C55" s="170"/>
      <c r="D55" s="170"/>
      <c r="E55" s="375"/>
      <c r="F55" s="375"/>
      <c r="G55" s="375"/>
      <c r="H55" s="375"/>
      <c r="I55" s="375"/>
      <c r="J55" s="375"/>
      <c r="K55" s="375"/>
      <c r="L55" s="375"/>
      <c r="M55" s="375"/>
    </row>
    <row r="56" spans="1:13" s="353" customFormat="1" ht="15" customHeight="1">
      <c r="A56" s="362"/>
      <c r="B56" s="170"/>
      <c r="C56" s="170"/>
      <c r="D56" s="170"/>
      <c r="E56" s="375"/>
      <c r="F56" s="375"/>
      <c r="G56" s="375"/>
      <c r="H56" s="375"/>
      <c r="I56" s="375"/>
      <c r="J56" s="375"/>
      <c r="K56" s="375"/>
      <c r="L56" s="375"/>
      <c r="M56" s="375"/>
    </row>
    <row r="57" spans="1:13" s="353" customFormat="1" ht="15" customHeight="1">
      <c r="A57" s="362"/>
      <c r="B57" s="170"/>
      <c r="C57" s="170"/>
      <c r="D57" s="170"/>
      <c r="E57" s="375"/>
      <c r="F57" s="375"/>
      <c r="G57" s="375"/>
      <c r="H57" s="375"/>
      <c r="I57" s="375"/>
      <c r="J57" s="375"/>
      <c r="K57" s="375"/>
      <c r="L57" s="375"/>
      <c r="M57" s="375"/>
    </row>
    <row r="58" spans="1:13" s="353" customFormat="1" ht="15" customHeight="1">
      <c r="A58" s="362"/>
      <c r="B58" s="170"/>
      <c r="C58" s="170"/>
      <c r="D58" s="170"/>
      <c r="E58" s="375"/>
      <c r="F58" s="375"/>
      <c r="G58" s="375"/>
      <c r="H58" s="375"/>
      <c r="I58" s="375"/>
      <c r="J58" s="375"/>
      <c r="K58" s="375"/>
      <c r="L58" s="375"/>
      <c r="M58" s="375"/>
    </row>
    <row r="59" spans="1:13" s="353" customFormat="1" ht="15" customHeight="1">
      <c r="A59" s="362"/>
      <c r="B59" s="170"/>
      <c r="C59" s="170"/>
      <c r="D59" s="170"/>
      <c r="E59" s="375"/>
      <c r="F59" s="375"/>
      <c r="G59" s="375"/>
      <c r="H59" s="375"/>
      <c r="I59" s="375"/>
      <c r="J59" s="375"/>
      <c r="K59" s="375"/>
      <c r="L59" s="375"/>
      <c r="M59" s="375"/>
    </row>
    <row r="60" spans="1:13">
      <c r="A60" s="349"/>
      <c r="B60" s="349"/>
      <c r="C60" s="349"/>
      <c r="D60" s="349"/>
      <c r="E60" s="349"/>
      <c r="F60" s="349"/>
      <c r="G60" s="349"/>
      <c r="H60" s="355"/>
      <c r="I60" s="355"/>
      <c r="J60" s="355"/>
      <c r="K60" s="355"/>
      <c r="L60" s="355"/>
      <c r="M60" s="355"/>
    </row>
    <row r="61" spans="1:13">
      <c r="A61" s="349"/>
      <c r="B61" s="349"/>
      <c r="C61" s="349"/>
      <c r="D61" s="349"/>
      <c r="E61" s="349"/>
      <c r="F61" s="349"/>
      <c r="G61" s="349"/>
      <c r="H61" s="355"/>
      <c r="I61" s="355"/>
      <c r="J61" s="355"/>
      <c r="K61" s="355"/>
      <c r="L61" s="355"/>
      <c r="M61" s="355"/>
    </row>
    <row r="62" spans="1:13">
      <c r="A62" s="349"/>
      <c r="B62" s="349"/>
      <c r="C62" s="349"/>
      <c r="D62" s="349"/>
      <c r="E62" s="349"/>
      <c r="F62" s="349"/>
      <c r="G62" s="349"/>
      <c r="H62" s="355"/>
      <c r="I62" s="355"/>
      <c r="J62" s="355" t="s">
        <v>639</v>
      </c>
      <c r="K62" s="355"/>
      <c r="L62" s="355"/>
      <c r="M62" s="355"/>
    </row>
    <row r="63" spans="1:13">
      <c r="A63" s="1077" t="s">
        <v>12</v>
      </c>
      <c r="B63" s="1077"/>
      <c r="C63" s="1077"/>
      <c r="D63" s="1077"/>
      <c r="E63" s="1077"/>
      <c r="F63" s="349"/>
      <c r="G63" s="1077" t="s">
        <v>12</v>
      </c>
      <c r="H63" s="1077"/>
      <c r="I63" s="1077"/>
      <c r="J63" s="1077"/>
      <c r="K63" s="1077"/>
      <c r="L63" s="1077"/>
      <c r="M63" s="1077"/>
    </row>
    <row r="64" spans="1:13">
      <c r="A64" s="1070" t="s">
        <v>638</v>
      </c>
      <c r="B64" s="1070"/>
      <c r="C64" s="1070"/>
      <c r="D64" s="1070"/>
      <c r="E64" s="1070"/>
      <c r="F64" s="349"/>
      <c r="G64" s="1070" t="s">
        <v>638</v>
      </c>
      <c r="H64" s="1070"/>
      <c r="I64" s="1070"/>
      <c r="J64" s="1070"/>
      <c r="K64" s="1070"/>
      <c r="L64" s="1070"/>
      <c r="M64" s="1070"/>
    </row>
    <row r="65" spans="1:13">
      <c r="A65" s="349"/>
      <c r="B65" s="349"/>
      <c r="C65" s="349"/>
      <c r="D65" s="349"/>
      <c r="E65" s="349"/>
      <c r="F65" s="349"/>
      <c r="G65" s="349"/>
      <c r="H65" s="355"/>
      <c r="I65" s="355"/>
      <c r="J65" s="355"/>
      <c r="K65" s="355"/>
      <c r="L65" s="355"/>
      <c r="M65" s="355"/>
    </row>
    <row r="66" spans="1:13">
      <c r="A66" s="349"/>
      <c r="B66" s="349"/>
      <c r="C66" s="349"/>
      <c r="D66" s="349"/>
      <c r="E66" s="349"/>
      <c r="F66" s="349"/>
      <c r="G66" s="349"/>
      <c r="H66" s="355"/>
      <c r="I66" s="355"/>
      <c r="J66" s="355"/>
      <c r="K66" s="355"/>
      <c r="L66" s="355"/>
      <c r="M66" s="355"/>
    </row>
    <row r="67" spans="1:13" ht="15">
      <c r="A67" s="1071" t="s">
        <v>636</v>
      </c>
      <c r="B67" s="1071"/>
      <c r="C67" s="1071"/>
      <c r="D67" s="1071"/>
      <c r="E67" s="1071"/>
      <c r="F67" s="1071"/>
      <c r="G67" s="1071"/>
      <c r="H67" s="1071"/>
      <c r="I67" s="1071"/>
      <c r="J67" s="1071"/>
      <c r="K67" s="1071"/>
      <c r="L67" s="1071"/>
      <c r="M67" s="1071"/>
    </row>
    <row r="68" spans="1:13">
      <c r="A68" s="349"/>
      <c r="B68" s="349"/>
      <c r="C68" s="349"/>
      <c r="D68" s="349"/>
      <c r="E68" s="349"/>
      <c r="F68" s="349"/>
      <c r="G68" s="349"/>
      <c r="H68" s="355"/>
      <c r="I68" s="355"/>
      <c r="J68" s="355"/>
      <c r="K68" s="355"/>
      <c r="L68" s="355"/>
      <c r="M68" s="355"/>
    </row>
    <row r="69" spans="1:13">
      <c r="H69" s="356"/>
      <c r="I69" s="356"/>
      <c r="J69" s="356"/>
      <c r="K69" s="356"/>
      <c r="L69" s="356"/>
      <c r="M69" s="356"/>
    </row>
  </sheetData>
  <mergeCells count="65">
    <mergeCell ref="B45:C45"/>
    <mergeCell ref="B46:C46"/>
    <mergeCell ref="A20:C20"/>
    <mergeCell ref="E32:F32"/>
    <mergeCell ref="B37:C37"/>
    <mergeCell ref="B38:C38"/>
    <mergeCell ref="E44:F44"/>
    <mergeCell ref="E29:F29"/>
    <mergeCell ref="E31:F31"/>
    <mergeCell ref="A29:C30"/>
    <mergeCell ref="A40:C42"/>
    <mergeCell ref="A9:C10"/>
    <mergeCell ref="D9:K9"/>
    <mergeCell ref="L9:M9"/>
    <mergeCell ref="E10:F10"/>
    <mergeCell ref="H10:I10"/>
    <mergeCell ref="J10:K10"/>
    <mergeCell ref="L10:M10"/>
    <mergeCell ref="A1:M1"/>
    <mergeCell ref="A2:M2"/>
    <mergeCell ref="A4:M4"/>
    <mergeCell ref="A5:M5"/>
    <mergeCell ref="A6:M6"/>
    <mergeCell ref="E12:F12"/>
    <mergeCell ref="N12:P14"/>
    <mergeCell ref="E13:F13"/>
    <mergeCell ref="E14:F14"/>
    <mergeCell ref="E20:F20"/>
    <mergeCell ref="E15:F15"/>
    <mergeCell ref="E16:F16"/>
    <mergeCell ref="E17:F17"/>
    <mergeCell ref="E18:F18"/>
    <mergeCell ref="E19:F19"/>
    <mergeCell ref="L26:M26"/>
    <mergeCell ref="E27:F27"/>
    <mergeCell ref="H27:I27"/>
    <mergeCell ref="J27:K27"/>
    <mergeCell ref="L27:M27"/>
    <mergeCell ref="N31:P33"/>
    <mergeCell ref="E33:F33"/>
    <mergeCell ref="E34:F34"/>
    <mergeCell ref="E46:F46"/>
    <mergeCell ref="E36:F36"/>
    <mergeCell ref="E37:F37"/>
    <mergeCell ref="E38:F38"/>
    <mergeCell ref="E40:F40"/>
    <mergeCell ref="E43:F43"/>
    <mergeCell ref="E45:F45"/>
    <mergeCell ref="E35:F35"/>
    <mergeCell ref="A18:C18"/>
    <mergeCell ref="A19:C19"/>
    <mergeCell ref="A64:E64"/>
    <mergeCell ref="G64:M64"/>
    <mergeCell ref="A67:M67"/>
    <mergeCell ref="E48:F48"/>
    <mergeCell ref="E49:F49"/>
    <mergeCell ref="E51:F51"/>
    <mergeCell ref="H52:K52"/>
    <mergeCell ref="A63:E63"/>
    <mergeCell ref="G63:M63"/>
    <mergeCell ref="E21:F21"/>
    <mergeCell ref="E23:F23"/>
    <mergeCell ref="H24:K24"/>
    <mergeCell ref="A26:C27"/>
    <mergeCell ref="D26:K26"/>
  </mergeCells>
  <printOptions horizontalCentered="1"/>
  <pageMargins left="0.15748031496062992" right="0.15748031496062992" top="0.39370078740157483" bottom="0.15748031496062992" header="0" footer="0.15748031496062992"/>
  <pageSetup scale="55" orientation="portrait" r:id="rId1"/>
  <headerFooter alignWithMargins="0"/>
  <ignoredErrors>
    <ignoredError sqref="K16 K35" formula="1"/>
  </ignoredError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B09A5B"/>
  </sheetPr>
  <dimension ref="A1:M51"/>
  <sheetViews>
    <sheetView topLeftCell="A15" zoomScale="86" zoomScaleNormal="86" workbookViewId="0">
      <selection sqref="A1:J1"/>
    </sheetView>
  </sheetViews>
  <sheetFormatPr baseColWidth="10" defaultRowHeight="12.75"/>
  <cols>
    <col min="1" max="1" width="2.7109375" style="345" customWidth="1"/>
    <col min="2" max="2" width="31.28515625" style="345" customWidth="1"/>
    <col min="3" max="3" width="29.5703125" style="345" customWidth="1"/>
    <col min="4" max="5" width="9.140625" style="345" customWidth="1"/>
    <col min="6" max="6" width="14.7109375" style="345" customWidth="1"/>
    <col min="7" max="7" width="0.85546875" style="345" customWidth="1"/>
    <col min="8" max="8" width="25.5703125" style="345" customWidth="1"/>
    <col min="9" max="9" width="0.85546875" style="345" customWidth="1"/>
    <col min="10" max="10" width="23.85546875" style="345" customWidth="1"/>
    <col min="11" max="11" width="3.140625" style="345" customWidth="1"/>
    <col min="12" max="16384" width="11.42578125" style="345"/>
  </cols>
  <sheetData>
    <row r="1" spans="1:13" ht="18" customHeight="1">
      <c r="A1" s="1071" t="s">
        <v>0</v>
      </c>
      <c r="B1" s="1071"/>
      <c r="C1" s="1071"/>
      <c r="D1" s="1071"/>
      <c r="E1" s="1071"/>
      <c r="F1" s="1071"/>
      <c r="G1" s="1071"/>
      <c r="H1" s="1071"/>
      <c r="I1" s="1071"/>
      <c r="J1" s="1071"/>
      <c r="K1" s="369"/>
      <c r="L1" s="344"/>
      <c r="M1" s="344"/>
    </row>
    <row r="2" spans="1:13" ht="18" customHeight="1">
      <c r="A2" s="1071" t="str">
        <f>'1.ESF (Rubros)'!A2:I2</f>
        <v>SECRETARIA EJECUTIVA DEL SISTEMA ANTICORRUPCION DEL ESTADO DE CHIAPAS</v>
      </c>
      <c r="B2" s="1071"/>
      <c r="C2" s="1071"/>
      <c r="D2" s="1071"/>
      <c r="E2" s="1071"/>
      <c r="F2" s="1071"/>
      <c r="G2" s="1071"/>
      <c r="H2" s="1071"/>
      <c r="I2" s="1071"/>
      <c r="J2" s="1071"/>
      <c r="K2" s="369"/>
      <c r="L2" s="344"/>
      <c r="M2" s="344"/>
    </row>
    <row r="3" spans="1:13" ht="9.9499999999999993" customHeight="1">
      <c r="A3" s="689"/>
      <c r="B3" s="689"/>
      <c r="C3" s="689"/>
      <c r="D3" s="689"/>
      <c r="E3" s="689"/>
      <c r="F3" s="689"/>
      <c r="G3" s="689"/>
      <c r="H3" s="689"/>
      <c r="I3" s="689"/>
      <c r="J3" s="689"/>
      <c r="K3" s="689"/>
      <c r="L3" s="344"/>
      <c r="M3" s="344"/>
    </row>
    <row r="4" spans="1:13" ht="18" customHeight="1">
      <c r="A4" s="1071" t="s">
        <v>1592</v>
      </c>
      <c r="B4" s="1071"/>
      <c r="C4" s="1071"/>
      <c r="D4" s="1071"/>
      <c r="E4" s="1071"/>
      <c r="F4" s="1071"/>
      <c r="G4" s="1071"/>
      <c r="H4" s="1071"/>
      <c r="I4" s="1071"/>
      <c r="J4" s="1071"/>
      <c r="K4" s="369"/>
      <c r="L4" s="344"/>
      <c r="M4" s="344"/>
    </row>
    <row r="5" spans="1:13" ht="18" customHeight="1">
      <c r="A5" s="1071" t="s">
        <v>1112</v>
      </c>
      <c r="B5" s="1071"/>
      <c r="C5" s="1071"/>
      <c r="D5" s="1071"/>
      <c r="E5" s="1071"/>
      <c r="F5" s="1071"/>
      <c r="G5" s="1071"/>
      <c r="H5" s="1071"/>
      <c r="I5" s="1071"/>
      <c r="J5" s="1071"/>
      <c r="K5" s="369"/>
      <c r="L5" s="344"/>
      <c r="M5" s="344"/>
    </row>
    <row r="6" spans="1:13" ht="18" customHeight="1">
      <c r="A6" s="1071" t="str">
        <f>'3.EA'!A6</f>
        <v>DEL 1 DE ENERO AL 31 DE MARZO DE 2021</v>
      </c>
      <c r="B6" s="1071"/>
      <c r="C6" s="1071"/>
      <c r="D6" s="1071"/>
      <c r="E6" s="1071"/>
      <c r="F6" s="1071"/>
      <c r="G6" s="1071"/>
      <c r="H6" s="1071"/>
      <c r="I6" s="1071"/>
      <c r="J6" s="1071"/>
      <c r="K6" s="369"/>
      <c r="L6" s="344"/>
      <c r="M6" s="344"/>
    </row>
    <row r="7" spans="1:13" ht="15">
      <c r="A7" s="369"/>
      <c r="B7" s="369"/>
      <c r="C7" s="369"/>
      <c r="D7" s="369"/>
      <c r="E7" s="369"/>
      <c r="F7" s="369"/>
      <c r="G7" s="369"/>
      <c r="H7" s="369"/>
      <c r="I7" s="369"/>
      <c r="J7" s="1113" t="s">
        <v>485</v>
      </c>
      <c r="K7" s="1113"/>
      <c r="L7" s="344"/>
      <c r="M7" s="344"/>
    </row>
    <row r="8" spans="1:13" ht="13.5" thickBot="1">
      <c r="A8" s="349"/>
      <c r="B8" s="349"/>
      <c r="C8" s="349"/>
      <c r="D8" s="349"/>
      <c r="E8" s="349"/>
      <c r="F8" s="349"/>
      <c r="G8" s="349"/>
      <c r="H8" s="350" t="s">
        <v>5</v>
      </c>
      <c r="I8" s="349"/>
      <c r="J8" s="1114">
        <f>'1.ESF (Rubros)'!I8</f>
        <v>44314</v>
      </c>
      <c r="K8" s="1114"/>
    </row>
    <row r="9" spans="1:13" ht="28.5" customHeight="1" thickBot="1">
      <c r="A9" s="1106" t="s">
        <v>1113</v>
      </c>
      <c r="B9" s="1107"/>
      <c r="C9" s="1107"/>
      <c r="D9" s="1106" t="s">
        <v>1114</v>
      </c>
      <c r="E9" s="1107"/>
      <c r="F9" s="1107"/>
      <c r="G9" s="1108"/>
      <c r="H9" s="1106" t="s">
        <v>1115</v>
      </c>
      <c r="I9" s="1108"/>
      <c r="J9" s="1107" t="s">
        <v>1112</v>
      </c>
      <c r="K9" s="1108"/>
    </row>
    <row r="10" spans="1:13" ht="24.95" customHeight="1" thickBot="1">
      <c r="A10" s="1106" t="s">
        <v>1116</v>
      </c>
      <c r="B10" s="1107"/>
      <c r="C10" s="1107"/>
      <c r="D10" s="1107"/>
      <c r="E10" s="1107"/>
      <c r="F10" s="1107"/>
      <c r="G10" s="1107"/>
      <c r="H10" s="1107"/>
      <c r="I10" s="1107"/>
      <c r="J10" s="1107"/>
      <c r="K10" s="1108"/>
    </row>
    <row r="11" spans="1:13" ht="5.25" customHeight="1">
      <c r="A11" s="352"/>
      <c r="B11" s="352"/>
      <c r="C11" s="349"/>
      <c r="D11" s="349"/>
      <c r="E11" s="349"/>
      <c r="F11" s="349"/>
      <c r="G11" s="349"/>
      <c r="H11" s="349"/>
      <c r="I11" s="349"/>
      <c r="J11" s="349"/>
      <c r="K11" s="349"/>
    </row>
    <row r="12" spans="1:13" s="353" customFormat="1" ht="17.100000000000001" customHeight="1">
      <c r="A12" s="377"/>
      <c r="B12" s="377"/>
      <c r="C12" s="389"/>
      <c r="D12" s="390"/>
      <c r="E12" s="390"/>
      <c r="F12" s="390"/>
      <c r="G12" s="390"/>
      <c r="H12" s="390"/>
      <c r="I12" s="390"/>
      <c r="J12" s="391"/>
    </row>
    <row r="13" spans="1:13" s="353" customFormat="1" ht="18" customHeight="1">
      <c r="A13" s="364"/>
      <c r="B13" s="364"/>
      <c r="C13" s="389"/>
      <c r="D13" s="392"/>
      <c r="E13" s="392"/>
      <c r="F13" s="393"/>
      <c r="G13" s="392"/>
      <c r="H13" s="393"/>
      <c r="I13" s="392"/>
      <c r="J13" s="393"/>
      <c r="K13" s="394"/>
    </row>
    <row r="14" spans="1:13" s="353" customFormat="1" ht="18" customHeight="1">
      <c r="A14" s="364"/>
      <c r="B14" s="364"/>
      <c r="C14" s="389"/>
      <c r="D14" s="1109"/>
      <c r="E14" s="1109"/>
      <c r="F14" s="1109"/>
      <c r="G14" s="392"/>
      <c r="H14" s="392"/>
      <c r="I14" s="392"/>
      <c r="J14" s="395"/>
      <c r="K14" s="394"/>
    </row>
    <row r="15" spans="1:13" s="353" customFormat="1" ht="18" customHeight="1">
      <c r="A15" s="364"/>
      <c r="B15" s="364"/>
      <c r="C15" s="396"/>
      <c r="D15" s="1109"/>
      <c r="E15" s="1109"/>
      <c r="F15" s="1109"/>
      <c r="G15" s="375"/>
      <c r="H15" s="375"/>
      <c r="I15" s="375"/>
      <c r="J15" s="375"/>
      <c r="K15" s="375"/>
    </row>
    <row r="16" spans="1:13" s="353" customFormat="1" ht="18" customHeight="1">
      <c r="A16" s="364"/>
      <c r="B16" s="364"/>
      <c r="C16" s="397"/>
      <c r="D16" s="392"/>
      <c r="E16" s="392"/>
      <c r="F16" s="392"/>
      <c r="G16" s="392"/>
      <c r="H16" s="375"/>
      <c r="I16" s="375"/>
      <c r="J16" s="375"/>
      <c r="K16" s="375"/>
    </row>
    <row r="17" spans="1:11" s="353" customFormat="1" ht="18" customHeight="1">
      <c r="A17" s="364"/>
      <c r="B17" s="364"/>
      <c r="C17" s="397"/>
      <c r="D17" s="392"/>
      <c r="E17" s="392"/>
      <c r="F17" s="393"/>
      <c r="G17" s="392"/>
      <c r="H17" s="378"/>
      <c r="I17" s="375"/>
      <c r="J17" s="378"/>
      <c r="K17" s="375"/>
    </row>
    <row r="18" spans="1:11" s="353" customFormat="1" ht="18" customHeight="1">
      <c r="A18" s="364"/>
      <c r="B18" s="364"/>
      <c r="C18" s="397"/>
      <c r="D18" s="1109"/>
      <c r="E18" s="1109"/>
      <c r="F18" s="1109"/>
      <c r="G18" s="392"/>
      <c r="H18" s="375"/>
      <c r="I18" s="375"/>
      <c r="J18" s="375"/>
      <c r="K18" s="375"/>
    </row>
    <row r="19" spans="1:11" s="353" customFormat="1" ht="18" customHeight="1">
      <c r="A19" s="1110" t="s">
        <v>1117</v>
      </c>
      <c r="B19" s="1111"/>
      <c r="C19" s="1111"/>
      <c r="D19" s="1111"/>
      <c r="E19" s="1111"/>
      <c r="F19" s="1111"/>
      <c r="G19" s="1111"/>
      <c r="H19" s="1111"/>
      <c r="I19" s="1111"/>
      <c r="J19" s="1111"/>
      <c r="K19" s="1112"/>
    </row>
    <row r="20" spans="1:11" s="353" customFormat="1" ht="18" customHeight="1">
      <c r="A20" s="364"/>
      <c r="B20" s="364"/>
      <c r="C20" s="397"/>
      <c r="D20" s="392"/>
      <c r="E20" s="392"/>
      <c r="F20" s="392"/>
      <c r="G20" s="392"/>
      <c r="H20" s="375"/>
      <c r="I20" s="375"/>
      <c r="J20" s="375"/>
      <c r="K20" s="375"/>
    </row>
    <row r="21" spans="1:11" s="353" customFormat="1" ht="18" customHeight="1">
      <c r="A21" s="364"/>
      <c r="B21" s="364"/>
      <c r="C21" s="397"/>
      <c r="D21" s="392"/>
      <c r="E21" s="392"/>
      <c r="F21" s="393"/>
      <c r="G21" s="392"/>
      <c r="H21" s="378"/>
      <c r="I21" s="375"/>
      <c r="J21" s="378"/>
      <c r="K21" s="375"/>
    </row>
    <row r="22" spans="1:11" s="353" customFormat="1" ht="18" customHeight="1" thickBot="1">
      <c r="A22" s="377"/>
      <c r="B22" s="377"/>
      <c r="C22" s="397"/>
      <c r="D22" s="392"/>
      <c r="E22" s="392"/>
      <c r="F22" s="392"/>
      <c r="G22" s="392"/>
      <c r="H22" s="375"/>
      <c r="I22" s="375"/>
      <c r="J22" s="375"/>
      <c r="K22" s="375"/>
    </row>
    <row r="23" spans="1:11" s="353" customFormat="1" ht="24.95" customHeight="1" thickBot="1">
      <c r="A23" s="1106" t="s">
        <v>1118</v>
      </c>
      <c r="B23" s="1107"/>
      <c r="C23" s="1107"/>
      <c r="D23" s="1107"/>
      <c r="E23" s="1107"/>
      <c r="F23" s="1107"/>
      <c r="G23" s="1107"/>
      <c r="H23" s="1107"/>
      <c r="I23" s="1107"/>
      <c r="J23" s="1107"/>
      <c r="K23" s="1108"/>
    </row>
    <row r="24" spans="1:11" s="353" customFormat="1" ht="18" customHeight="1">
      <c r="A24" s="377"/>
      <c r="B24" s="377"/>
      <c r="C24" s="397"/>
      <c r="D24" s="392"/>
      <c r="E24" s="392"/>
      <c r="F24" s="392"/>
      <c r="G24" s="392"/>
      <c r="H24" s="375"/>
      <c r="I24" s="375"/>
      <c r="J24" s="375"/>
      <c r="K24" s="375"/>
    </row>
    <row r="25" spans="1:11" s="353" customFormat="1" ht="18" customHeight="1">
      <c r="A25" s="398"/>
      <c r="B25" s="377"/>
      <c r="C25" s="397"/>
      <c r="D25" s="1105"/>
      <c r="E25" s="1105"/>
      <c r="F25" s="1105"/>
      <c r="G25" s="392"/>
      <c r="H25" s="378"/>
      <c r="I25" s="375"/>
      <c r="J25" s="378"/>
      <c r="K25" s="375"/>
    </row>
    <row r="26" spans="1:11" s="353" customFormat="1" ht="18" customHeight="1">
      <c r="A26" s="398"/>
      <c r="B26" s="377"/>
      <c r="C26" s="397"/>
      <c r="D26" s="392"/>
      <c r="E26" s="392"/>
      <c r="F26" s="392"/>
      <c r="G26" s="392"/>
      <c r="H26" s="375"/>
      <c r="I26" s="375"/>
      <c r="J26" s="375"/>
      <c r="K26" s="375"/>
    </row>
    <row r="27" spans="1:11" s="353" customFormat="1" ht="18" customHeight="1">
      <c r="A27" s="398"/>
      <c r="B27" s="377"/>
      <c r="C27" s="397"/>
      <c r="D27" s="1105"/>
      <c r="E27" s="1105"/>
      <c r="F27" s="1105"/>
      <c r="G27" s="393"/>
      <c r="H27" s="378"/>
      <c r="I27" s="378"/>
      <c r="J27" s="378"/>
      <c r="K27" s="375"/>
    </row>
    <row r="28" spans="1:11" s="353" customFormat="1" ht="18" customHeight="1">
      <c r="A28" s="398"/>
      <c r="B28" s="377"/>
      <c r="C28" s="397"/>
      <c r="D28" s="392"/>
      <c r="E28" s="392"/>
      <c r="F28" s="392"/>
      <c r="G28" s="392"/>
      <c r="H28" s="375"/>
      <c r="I28" s="375"/>
      <c r="J28" s="375"/>
      <c r="K28" s="375"/>
    </row>
    <row r="29" spans="1:11" s="353" customFormat="1" ht="18" customHeight="1">
      <c r="A29" s="398"/>
      <c r="B29" s="377"/>
      <c r="C29" s="397"/>
      <c r="D29" s="1105"/>
      <c r="E29" s="1105"/>
      <c r="F29" s="1105"/>
      <c r="G29" s="392"/>
      <c r="H29" s="378"/>
      <c r="I29" s="375"/>
      <c r="J29" s="378"/>
      <c r="K29" s="375"/>
    </row>
    <row r="30" spans="1:11" s="353" customFormat="1" ht="18" customHeight="1">
      <c r="A30" s="377"/>
      <c r="B30" s="377"/>
      <c r="C30" s="397"/>
      <c r="D30" s="392"/>
      <c r="E30" s="392"/>
      <c r="F30" s="392"/>
      <c r="G30" s="392"/>
      <c r="H30" s="375"/>
      <c r="I30" s="375"/>
      <c r="J30" s="375"/>
      <c r="K30" s="375"/>
    </row>
    <row r="31" spans="1:11" s="353" customFormat="1" ht="18" customHeight="1">
      <c r="A31" s="1110" t="s">
        <v>1665</v>
      </c>
      <c r="B31" s="1111"/>
      <c r="C31" s="1111"/>
      <c r="D31" s="1111"/>
      <c r="E31" s="1111"/>
      <c r="F31" s="1111"/>
      <c r="G31" s="1111"/>
      <c r="H31" s="1111"/>
      <c r="I31" s="1111"/>
      <c r="J31" s="1111"/>
      <c r="K31" s="1112"/>
    </row>
    <row r="32" spans="1:11" s="353" customFormat="1" ht="18" customHeight="1">
      <c r="A32" s="1110" t="s">
        <v>1120</v>
      </c>
      <c r="B32" s="1111"/>
      <c r="C32" s="1111"/>
      <c r="D32" s="1111"/>
      <c r="E32" s="1111"/>
      <c r="F32" s="1111"/>
      <c r="G32" s="1111"/>
      <c r="H32" s="1111"/>
      <c r="I32" s="1111"/>
      <c r="J32" s="1111"/>
      <c r="K32" s="1112"/>
    </row>
    <row r="33" spans="1:11" s="353" customFormat="1" ht="18" customHeight="1">
      <c r="A33" s="399"/>
      <c r="B33" s="377"/>
      <c r="C33" s="397"/>
      <c r="D33" s="1105"/>
      <c r="E33" s="1105"/>
      <c r="F33" s="1105"/>
      <c r="G33" s="392"/>
      <c r="H33" s="378"/>
      <c r="I33" s="378"/>
      <c r="J33" s="378"/>
      <c r="K33" s="375"/>
    </row>
    <row r="34" spans="1:11" s="353" customFormat="1" ht="18" customHeight="1">
      <c r="A34" s="399"/>
      <c r="B34" s="377"/>
      <c r="C34" s="397"/>
      <c r="D34" s="393"/>
      <c r="E34" s="393"/>
      <c r="F34" s="393"/>
      <c r="G34" s="392"/>
      <c r="H34" s="378"/>
      <c r="I34" s="378"/>
      <c r="J34" s="378"/>
      <c r="K34" s="375"/>
    </row>
    <row r="35" spans="1:11" s="353" customFormat="1" ht="18" customHeight="1">
      <c r="A35" s="399"/>
      <c r="B35" s="377"/>
      <c r="C35" s="397"/>
      <c r="D35" s="1105"/>
      <c r="E35" s="1105"/>
      <c r="F35" s="1105"/>
      <c r="G35" s="392"/>
      <c r="H35" s="378"/>
      <c r="I35" s="378"/>
      <c r="J35" s="378"/>
      <c r="K35" s="375"/>
    </row>
    <row r="36" spans="1:11" s="353" customFormat="1" ht="18" customHeight="1">
      <c r="A36" s="399"/>
      <c r="B36" s="377"/>
      <c r="C36" s="397"/>
      <c r="D36" s="393"/>
      <c r="E36" s="393"/>
      <c r="F36" s="393"/>
      <c r="G36" s="392"/>
      <c r="H36" s="378"/>
      <c r="I36" s="378"/>
      <c r="J36" s="378"/>
      <c r="K36" s="375"/>
    </row>
    <row r="37" spans="1:11" s="353" customFormat="1" ht="18" customHeight="1">
      <c r="A37" s="399"/>
      <c r="B37" s="377"/>
      <c r="C37" s="397"/>
      <c r="D37" s="1105"/>
      <c r="E37" s="1105"/>
      <c r="F37" s="1105"/>
      <c r="G37" s="392"/>
      <c r="H37" s="378"/>
      <c r="I37" s="378"/>
      <c r="J37" s="378"/>
      <c r="K37" s="375"/>
    </row>
    <row r="38" spans="1:11" s="353" customFormat="1" ht="17.100000000000001" customHeight="1">
      <c r="A38" s="377"/>
      <c r="B38" s="377"/>
      <c r="C38" s="397"/>
      <c r="D38" s="392"/>
      <c r="E38" s="392"/>
      <c r="F38" s="392"/>
      <c r="G38" s="392"/>
      <c r="H38" s="375"/>
      <c r="I38" s="375"/>
      <c r="J38" s="400"/>
      <c r="K38" s="375"/>
    </row>
    <row r="39" spans="1:11" s="353" customFormat="1" ht="17.100000000000001" customHeight="1">
      <c r="A39" s="377"/>
      <c r="B39" s="377"/>
      <c r="C39" s="397"/>
      <c r="D39" s="392"/>
      <c r="E39" s="392"/>
      <c r="F39" s="392"/>
      <c r="G39" s="392"/>
      <c r="H39" s="375"/>
      <c r="I39" s="375"/>
      <c r="J39" s="400"/>
      <c r="K39" s="375"/>
    </row>
    <row r="40" spans="1:11" ht="17.100000000000001" customHeight="1">
      <c r="A40" s="401"/>
      <c r="B40" s="401"/>
      <c r="C40" s="402"/>
      <c r="D40" s="403"/>
      <c r="E40" s="403"/>
      <c r="F40" s="403"/>
      <c r="G40" s="403"/>
      <c r="H40" s="375"/>
      <c r="I40" s="375"/>
      <c r="J40" s="400"/>
      <c r="K40" s="375"/>
    </row>
    <row r="41" spans="1:11" ht="17.100000000000001" customHeight="1">
      <c r="A41" s="401"/>
      <c r="B41" s="401"/>
      <c r="C41" s="402"/>
      <c r="D41" s="403"/>
      <c r="E41" s="403"/>
      <c r="F41" s="403"/>
      <c r="G41" s="403"/>
      <c r="H41" s="375"/>
      <c r="I41" s="375"/>
      <c r="J41" s="400"/>
      <c r="K41" s="375"/>
    </row>
    <row r="42" spans="1:11" ht="17.100000000000001" customHeight="1">
      <c r="A42" s="401"/>
      <c r="B42" s="401"/>
      <c r="C42" s="402"/>
      <c r="D42" s="403"/>
      <c r="E42" s="403"/>
      <c r="F42" s="403"/>
      <c r="G42" s="403"/>
      <c r="H42" s="404"/>
      <c r="I42" s="404"/>
      <c r="J42" s="405"/>
      <c r="K42" s="355"/>
    </row>
    <row r="43" spans="1:11" ht="17.100000000000001" customHeight="1">
      <c r="A43" s="349"/>
      <c r="B43" s="349"/>
      <c r="C43" s="402"/>
      <c r="D43" s="403"/>
      <c r="E43" s="403"/>
      <c r="F43" s="403"/>
      <c r="G43" s="403"/>
      <c r="H43" s="404"/>
      <c r="I43" s="404"/>
      <c r="J43" s="405"/>
      <c r="K43" s="355"/>
    </row>
    <row r="44" spans="1:11" ht="17.100000000000001" customHeight="1">
      <c r="A44" s="349"/>
      <c r="B44" s="349"/>
      <c r="C44" s="349"/>
      <c r="D44" s="349"/>
      <c r="E44" s="349"/>
      <c r="F44" s="349"/>
      <c r="G44" s="349"/>
      <c r="H44" s="355"/>
      <c r="I44" s="355" t="s">
        <v>639</v>
      </c>
      <c r="J44" s="355"/>
      <c r="K44" s="355"/>
    </row>
    <row r="45" spans="1:11">
      <c r="A45" s="1077" t="s">
        <v>12</v>
      </c>
      <c r="B45" s="1077"/>
      <c r="C45" s="1077"/>
      <c r="D45" s="1077"/>
      <c r="E45" s="349"/>
      <c r="F45" s="1077" t="s">
        <v>12</v>
      </c>
      <c r="G45" s="1077"/>
      <c r="H45" s="1077"/>
      <c r="I45" s="1077"/>
      <c r="J45" s="1077"/>
      <c r="K45" s="1077"/>
    </row>
    <row r="46" spans="1:11">
      <c r="A46" s="1069" t="s">
        <v>638</v>
      </c>
      <c r="B46" s="1069"/>
      <c r="C46" s="1069"/>
      <c r="D46" s="1069"/>
      <c r="E46" s="349"/>
      <c r="F46" s="1069" t="s">
        <v>638</v>
      </c>
      <c r="G46" s="1069"/>
      <c r="H46" s="1069"/>
      <c r="I46" s="1069"/>
      <c r="J46" s="1069"/>
      <c r="K46" s="1069"/>
    </row>
    <row r="47" spans="1:11">
      <c r="A47" s="349"/>
      <c r="B47" s="349"/>
      <c r="C47" s="349"/>
      <c r="D47" s="349"/>
      <c r="E47" s="349"/>
      <c r="F47" s="349"/>
      <c r="G47" s="349"/>
      <c r="H47" s="355"/>
      <c r="I47" s="355"/>
      <c r="J47" s="355"/>
      <c r="K47" s="355"/>
    </row>
    <row r="48" spans="1:11">
      <c r="A48" s="349"/>
      <c r="B48" s="349"/>
      <c r="C48" s="349"/>
      <c r="D48" s="349"/>
      <c r="E48" s="349"/>
      <c r="F48" s="349"/>
      <c r="G48" s="349"/>
      <c r="H48" s="355"/>
      <c r="I48" s="355"/>
      <c r="J48" s="355"/>
      <c r="K48" s="355"/>
    </row>
    <row r="49" spans="1:11" ht="13.5">
      <c r="A49" s="1104" t="s">
        <v>636</v>
      </c>
      <c r="B49" s="1104"/>
      <c r="C49" s="1104"/>
      <c r="D49" s="1104"/>
      <c r="E49" s="1104"/>
      <c r="F49" s="1104"/>
      <c r="G49" s="1104"/>
      <c r="H49" s="1104"/>
      <c r="I49" s="1104"/>
      <c r="J49" s="1104"/>
      <c r="K49" s="1104"/>
    </row>
    <row r="50" spans="1:11">
      <c r="A50" s="349"/>
      <c r="B50" s="349"/>
      <c r="C50" s="349"/>
      <c r="D50" s="349"/>
      <c r="E50" s="349"/>
      <c r="F50" s="349"/>
      <c r="G50" s="349"/>
      <c r="H50" s="355"/>
      <c r="I50" s="355"/>
      <c r="J50" s="355"/>
      <c r="K50" s="355"/>
    </row>
    <row r="51" spans="1:11">
      <c r="H51" s="356"/>
      <c r="I51" s="356"/>
      <c r="J51" s="356"/>
      <c r="K51" s="356"/>
    </row>
  </sheetData>
  <mergeCells count="30">
    <mergeCell ref="A9:C9"/>
    <mergeCell ref="D9:G9"/>
    <mergeCell ref="H9:I9"/>
    <mergeCell ref="J9:K9"/>
    <mergeCell ref="A1:J1"/>
    <mergeCell ref="A2:J2"/>
    <mergeCell ref="A4:J4"/>
    <mergeCell ref="A5:J5"/>
    <mergeCell ref="A6:J6"/>
    <mergeCell ref="J7:K7"/>
    <mergeCell ref="J8:K8"/>
    <mergeCell ref="D33:F33"/>
    <mergeCell ref="A10:K10"/>
    <mergeCell ref="D14:F14"/>
    <mergeCell ref="D15:F15"/>
    <mergeCell ref="D18:F18"/>
    <mergeCell ref="A19:K19"/>
    <mergeCell ref="A23:K23"/>
    <mergeCell ref="D25:F25"/>
    <mergeCell ref="D27:F27"/>
    <mergeCell ref="D29:F29"/>
    <mergeCell ref="A31:K31"/>
    <mergeCell ref="A32:K32"/>
    <mergeCell ref="A49:K49"/>
    <mergeCell ref="D35:F35"/>
    <mergeCell ref="D37:F37"/>
    <mergeCell ref="A45:D45"/>
    <mergeCell ref="A46:D46"/>
    <mergeCell ref="F45:K45"/>
    <mergeCell ref="F46:K46"/>
  </mergeCells>
  <printOptions horizontalCentered="1"/>
  <pageMargins left="0.15748031496062992" right="0.15748031496062992" top="0.39370078740157483" bottom="0.15748031496062992" header="0" footer="0.15748031496062992"/>
  <pageSetup scale="65" orientation="portrait" r:id="rId1"/>
  <headerFooter alignWithMargins="0">
    <oddHeader xml:space="preserve">&amp;R&amp;"Arial,Normal"
</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B09A5B"/>
  </sheetPr>
  <dimension ref="A1:M44"/>
  <sheetViews>
    <sheetView zoomScale="86" zoomScaleNormal="86" workbookViewId="0">
      <selection sqref="A1:C1"/>
    </sheetView>
  </sheetViews>
  <sheetFormatPr baseColWidth="10" defaultRowHeight="12.75"/>
  <cols>
    <col min="1" max="1" width="2.7109375" style="345" customWidth="1"/>
    <col min="2" max="2" width="31.28515625" style="345" customWidth="1"/>
    <col min="3" max="3" width="29.5703125" style="345" customWidth="1"/>
    <col min="4" max="5" width="7.85546875" style="345" customWidth="1"/>
    <col min="6" max="6" width="14.7109375" style="345" customWidth="1"/>
    <col min="7" max="7" width="0.85546875" style="345" customWidth="1"/>
    <col min="8" max="8" width="25.5703125" style="345" customWidth="1"/>
    <col min="9" max="9" width="0.85546875" style="345" customWidth="1"/>
    <col min="10" max="10" width="23.85546875" style="345" customWidth="1"/>
    <col min="11" max="11" width="3.140625" style="345" customWidth="1"/>
    <col min="12" max="16384" width="11.42578125" style="345"/>
  </cols>
  <sheetData>
    <row r="1" spans="1:13" ht="18" customHeight="1">
      <c r="A1" s="1071" t="s">
        <v>0</v>
      </c>
      <c r="B1" s="1071"/>
      <c r="C1" s="1071"/>
      <c r="D1" s="1071"/>
      <c r="E1" s="1071"/>
      <c r="F1" s="1071"/>
      <c r="G1" s="1071"/>
      <c r="H1" s="1071"/>
      <c r="I1" s="1071"/>
      <c r="J1" s="1071"/>
      <c r="K1" s="369"/>
      <c r="L1" s="344"/>
      <c r="M1" s="344"/>
    </row>
    <row r="2" spans="1:13" ht="18" customHeight="1">
      <c r="A2" s="1071" t="str">
        <f>'1.ESF (Rubros)'!A2:I2</f>
        <v>SECRETARIA EJECUTIVA DEL SISTEMA ANTICORRUPCION DEL ESTADO DE CHIAPAS</v>
      </c>
      <c r="B2" s="1071"/>
      <c r="C2" s="1071"/>
      <c r="D2" s="1071"/>
      <c r="E2" s="1071"/>
      <c r="F2" s="1071"/>
      <c r="G2" s="1071"/>
      <c r="H2" s="1071"/>
      <c r="I2" s="1071"/>
      <c r="J2" s="1071"/>
      <c r="K2" s="369"/>
      <c r="L2" s="344"/>
      <c r="M2" s="344"/>
    </row>
    <row r="3" spans="1:13" ht="9.9499999999999993" customHeight="1">
      <c r="A3" s="689"/>
      <c r="B3" s="689"/>
      <c r="C3" s="689"/>
      <c r="D3" s="689"/>
      <c r="E3" s="689"/>
      <c r="F3" s="689"/>
      <c r="G3" s="689"/>
      <c r="H3" s="689"/>
      <c r="I3" s="689"/>
      <c r="J3" s="689"/>
      <c r="K3" s="689"/>
      <c r="L3" s="344"/>
      <c r="M3" s="344"/>
    </row>
    <row r="4" spans="1:13" ht="18" customHeight="1">
      <c r="A4" s="1071" t="s">
        <v>1592</v>
      </c>
      <c r="B4" s="1071"/>
      <c r="C4" s="1071"/>
      <c r="D4" s="1071"/>
      <c r="E4" s="1071"/>
      <c r="F4" s="1071"/>
      <c r="G4" s="1071"/>
      <c r="H4" s="1071"/>
      <c r="I4" s="1071"/>
      <c r="J4" s="1071"/>
      <c r="K4" s="369"/>
      <c r="L4" s="344"/>
      <c r="M4" s="344"/>
    </row>
    <row r="5" spans="1:13" ht="18" customHeight="1">
      <c r="A5" s="1071" t="s">
        <v>1121</v>
      </c>
      <c r="B5" s="1071"/>
      <c r="C5" s="1071"/>
      <c r="D5" s="1071"/>
      <c r="E5" s="1071"/>
      <c r="F5" s="1071"/>
      <c r="G5" s="1071"/>
      <c r="H5" s="1071"/>
      <c r="I5" s="1071"/>
      <c r="J5" s="1071"/>
      <c r="K5" s="369"/>
      <c r="L5" s="344"/>
      <c r="M5" s="344"/>
    </row>
    <row r="6" spans="1:13" ht="18" customHeight="1">
      <c r="A6" s="1071" t="str">
        <f>'3.EA'!A6</f>
        <v>DEL 1 DE ENERO AL 31 DE MARZO DE 2021</v>
      </c>
      <c r="B6" s="1071"/>
      <c r="C6" s="1071"/>
      <c r="D6" s="1071"/>
      <c r="E6" s="1071"/>
      <c r="F6" s="1071"/>
      <c r="G6" s="1071"/>
      <c r="H6" s="1071"/>
      <c r="I6" s="1071"/>
      <c r="J6" s="1071"/>
      <c r="K6" s="369"/>
      <c r="L6" s="344"/>
      <c r="M6" s="344"/>
    </row>
    <row r="7" spans="1:13" ht="15">
      <c r="A7" s="369"/>
      <c r="B7" s="369"/>
      <c r="C7" s="369"/>
      <c r="D7" s="369"/>
      <c r="E7" s="369"/>
      <c r="F7" s="369"/>
      <c r="G7" s="369"/>
      <c r="H7" s="369"/>
      <c r="I7" s="369"/>
      <c r="J7" s="1113" t="s">
        <v>485</v>
      </c>
      <c r="K7" s="1113"/>
      <c r="L7" s="344"/>
      <c r="M7" s="344"/>
    </row>
    <row r="8" spans="1:13" ht="13.5" thickBot="1">
      <c r="A8" s="349"/>
      <c r="B8" s="349"/>
      <c r="C8" s="349"/>
      <c r="D8" s="349"/>
      <c r="E8" s="349"/>
      <c r="F8" s="349"/>
      <c r="G8" s="349"/>
      <c r="H8" s="350" t="s">
        <v>5</v>
      </c>
      <c r="I8" s="349"/>
      <c r="J8" s="1114">
        <f>'1.ESF (Rubros)'!I8</f>
        <v>44314</v>
      </c>
      <c r="K8" s="1114"/>
    </row>
    <row r="9" spans="1:13" ht="28.5" customHeight="1" thickBot="1">
      <c r="A9" s="1106" t="s">
        <v>1113</v>
      </c>
      <c r="B9" s="1107"/>
      <c r="C9" s="1107"/>
      <c r="D9" s="1107"/>
      <c r="E9" s="1107"/>
      <c r="F9" s="1107"/>
      <c r="G9" s="1108"/>
      <c r="H9" s="1106" t="s">
        <v>767</v>
      </c>
      <c r="I9" s="1108"/>
      <c r="J9" s="1107" t="s">
        <v>768</v>
      </c>
      <c r="K9" s="1108"/>
    </row>
    <row r="10" spans="1:13" ht="6.75" customHeight="1" thickBot="1">
      <c r="A10" s="713"/>
      <c r="B10" s="714"/>
      <c r="C10" s="714"/>
      <c r="D10" s="714"/>
      <c r="E10" s="714"/>
      <c r="F10" s="714"/>
      <c r="G10" s="714"/>
      <c r="H10" s="714"/>
      <c r="I10" s="714"/>
      <c r="J10" s="714"/>
      <c r="K10" s="715"/>
    </row>
    <row r="11" spans="1:13" ht="24.95" customHeight="1" thickBot="1">
      <c r="A11" s="1106" t="s">
        <v>1116</v>
      </c>
      <c r="B11" s="1107"/>
      <c r="C11" s="1107"/>
      <c r="D11" s="1107"/>
      <c r="E11" s="1107"/>
      <c r="F11" s="1107"/>
      <c r="G11" s="1107"/>
      <c r="H11" s="1107"/>
      <c r="I11" s="1107"/>
      <c r="J11" s="1107"/>
      <c r="K11" s="1108"/>
    </row>
    <row r="12" spans="1:13" ht="5.25" customHeight="1">
      <c r="A12" s="352"/>
      <c r="B12" s="352"/>
      <c r="C12" s="349"/>
      <c r="D12" s="349"/>
      <c r="E12" s="349"/>
      <c r="F12" s="349"/>
      <c r="G12" s="349"/>
      <c r="H12" s="349"/>
      <c r="I12" s="349"/>
      <c r="J12" s="349"/>
      <c r="K12" s="349"/>
    </row>
    <row r="13" spans="1:13" s="353" customFormat="1" ht="17.100000000000001" customHeight="1">
      <c r="A13" s="377"/>
      <c r="B13" s="377"/>
      <c r="C13" s="389"/>
      <c r="D13" s="390"/>
      <c r="E13" s="390"/>
      <c r="F13" s="390"/>
      <c r="G13" s="390"/>
      <c r="H13" s="390"/>
      <c r="I13" s="390"/>
      <c r="J13" s="391"/>
    </row>
    <row r="14" spans="1:13" s="353" customFormat="1" ht="18" customHeight="1">
      <c r="A14" s="364"/>
      <c r="B14" s="364"/>
      <c r="C14" s="389"/>
      <c r="D14" s="392"/>
      <c r="E14" s="392"/>
      <c r="F14" s="393"/>
      <c r="G14" s="392"/>
      <c r="H14" s="393"/>
      <c r="I14" s="392"/>
      <c r="J14" s="393"/>
      <c r="K14" s="394"/>
    </row>
    <row r="15" spans="1:13" s="353" customFormat="1" ht="18" customHeight="1">
      <c r="A15" s="364"/>
      <c r="B15" s="364"/>
      <c r="C15" s="397"/>
      <c r="D15" s="392"/>
      <c r="E15" s="392"/>
      <c r="F15" s="393"/>
      <c r="G15" s="392"/>
      <c r="H15" s="378"/>
      <c r="I15" s="375"/>
      <c r="J15" s="378"/>
      <c r="K15" s="375"/>
    </row>
    <row r="16" spans="1:13" s="353" customFormat="1" ht="18" customHeight="1">
      <c r="A16" s="364"/>
      <c r="B16" s="364"/>
      <c r="C16" s="397"/>
      <c r="D16" s="1109"/>
      <c r="E16" s="1109"/>
      <c r="F16" s="1109"/>
      <c r="G16" s="392"/>
      <c r="H16" s="375"/>
      <c r="I16" s="375"/>
      <c r="J16" s="375"/>
      <c r="K16" s="375"/>
    </row>
    <row r="17" spans="1:11" s="353" customFormat="1" ht="18" customHeight="1">
      <c r="A17" s="406" t="s">
        <v>1122</v>
      </c>
      <c r="B17" s="406"/>
      <c r="C17" s="406"/>
      <c r="D17" s="406"/>
      <c r="E17" s="406"/>
      <c r="F17" s="406"/>
      <c r="G17" s="406"/>
      <c r="H17" s="406"/>
      <c r="I17" s="406"/>
      <c r="J17" s="406"/>
      <c r="K17" s="406"/>
    </row>
    <row r="18" spans="1:11" s="353" customFormat="1" ht="18" customHeight="1">
      <c r="A18" s="364"/>
      <c r="B18" s="364"/>
      <c r="C18" s="397"/>
      <c r="D18" s="392"/>
      <c r="E18" s="392"/>
      <c r="F18" s="392"/>
      <c r="G18" s="392"/>
      <c r="H18" s="375"/>
      <c r="I18" s="375"/>
      <c r="J18" s="375"/>
      <c r="K18" s="375"/>
    </row>
    <row r="19" spans="1:11" s="353" customFormat="1" ht="18" customHeight="1" thickBot="1">
      <c r="A19" s="377"/>
      <c r="B19" s="377"/>
      <c r="C19" s="397"/>
      <c r="D19" s="392"/>
      <c r="E19" s="392"/>
      <c r="F19" s="392"/>
      <c r="G19" s="392"/>
      <c r="H19" s="375"/>
      <c r="I19" s="375"/>
      <c r="J19" s="375"/>
      <c r="K19" s="375"/>
    </row>
    <row r="20" spans="1:11" s="353" customFormat="1" ht="24.95" customHeight="1" thickBot="1">
      <c r="A20" s="1106" t="s">
        <v>1118</v>
      </c>
      <c r="B20" s="1107"/>
      <c r="C20" s="1107"/>
      <c r="D20" s="1107"/>
      <c r="E20" s="1107"/>
      <c r="F20" s="1107"/>
      <c r="G20" s="1107"/>
      <c r="H20" s="1107"/>
      <c r="I20" s="1107"/>
      <c r="J20" s="1107"/>
      <c r="K20" s="1108"/>
    </row>
    <row r="21" spans="1:11" s="353" customFormat="1" ht="18" customHeight="1">
      <c r="A21" s="377"/>
      <c r="B21" s="377"/>
      <c r="C21" s="397"/>
      <c r="D21" s="392"/>
      <c r="E21" s="392"/>
      <c r="F21" s="392"/>
      <c r="G21" s="392"/>
      <c r="H21" s="375"/>
      <c r="I21" s="375"/>
      <c r="J21" s="375"/>
      <c r="K21" s="375"/>
    </row>
    <row r="22" spans="1:11" s="353" customFormat="1" ht="18" customHeight="1">
      <c r="A22" s="398"/>
      <c r="B22" s="377"/>
      <c r="C22" s="397"/>
      <c r="D22" s="1105"/>
      <c r="E22" s="1105"/>
      <c r="F22" s="1105"/>
      <c r="G22" s="392"/>
      <c r="H22" s="378"/>
      <c r="I22" s="375"/>
      <c r="J22" s="378"/>
      <c r="K22" s="375"/>
    </row>
    <row r="23" spans="1:11" s="353" customFormat="1" ht="18" customHeight="1">
      <c r="A23" s="398"/>
      <c r="B23" s="377"/>
      <c r="C23" s="397"/>
      <c r="D23" s="1105"/>
      <c r="E23" s="1105"/>
      <c r="F23" s="1105"/>
      <c r="G23" s="392"/>
      <c r="H23" s="378"/>
      <c r="I23" s="375"/>
      <c r="J23" s="378"/>
      <c r="K23" s="375"/>
    </row>
    <row r="24" spans="1:11" s="353" customFormat="1" ht="18" customHeight="1">
      <c r="A24" s="377"/>
      <c r="B24" s="377"/>
      <c r="C24" s="397"/>
      <c r="D24" s="392"/>
      <c r="E24" s="392"/>
      <c r="F24" s="392"/>
      <c r="G24" s="392"/>
      <c r="H24" s="375"/>
      <c r="I24" s="375"/>
      <c r="J24" s="375"/>
      <c r="K24" s="375"/>
    </row>
    <row r="25" spans="1:11" s="353" customFormat="1" ht="18" customHeight="1">
      <c r="A25" s="406" t="s">
        <v>1119</v>
      </c>
      <c r="B25" s="406"/>
      <c r="C25" s="406"/>
      <c r="D25" s="406"/>
      <c r="E25" s="406"/>
      <c r="F25" s="406"/>
      <c r="G25" s="406"/>
      <c r="H25" s="406"/>
      <c r="I25" s="406"/>
      <c r="J25" s="406"/>
      <c r="K25" s="406"/>
    </row>
    <row r="26" spans="1:11" s="353" customFormat="1" ht="18" customHeight="1">
      <c r="A26" s="406"/>
      <c r="B26" s="406"/>
      <c r="C26" s="406"/>
      <c r="D26" s="406"/>
      <c r="E26" s="406"/>
      <c r="F26" s="406"/>
      <c r="G26" s="406"/>
      <c r="H26" s="406"/>
      <c r="I26" s="406"/>
      <c r="J26" s="406"/>
      <c r="K26" s="406"/>
    </row>
    <row r="27" spans="1:11" s="353" customFormat="1" ht="18" customHeight="1">
      <c r="A27" s="406" t="s">
        <v>1123</v>
      </c>
      <c r="B27" s="406"/>
      <c r="C27" s="406"/>
      <c r="D27" s="406"/>
      <c r="E27" s="406"/>
      <c r="F27" s="406"/>
      <c r="G27" s="406"/>
      <c r="H27" s="406"/>
      <c r="I27" s="406"/>
      <c r="J27" s="406"/>
      <c r="K27" s="406"/>
    </row>
    <row r="28" spans="1:11" s="353" customFormat="1" ht="18" customHeight="1">
      <c r="A28" s="399"/>
      <c r="B28" s="377"/>
      <c r="C28" s="397"/>
      <c r="D28" s="1105"/>
      <c r="E28" s="1105"/>
      <c r="F28" s="1105"/>
      <c r="G28" s="392"/>
      <c r="H28" s="378"/>
      <c r="I28" s="378"/>
      <c r="J28" s="378"/>
      <c r="K28" s="375"/>
    </row>
    <row r="29" spans="1:11" s="353" customFormat="1" ht="18" customHeight="1">
      <c r="A29" s="399"/>
      <c r="B29" s="377"/>
      <c r="C29" s="397"/>
      <c r="D29" s="393"/>
      <c r="E29" s="393"/>
      <c r="F29" s="393"/>
      <c r="G29" s="392"/>
      <c r="H29" s="378"/>
      <c r="I29" s="378"/>
      <c r="J29" s="378"/>
      <c r="K29" s="375"/>
    </row>
    <row r="30" spans="1:11" s="353" customFormat="1" ht="18" customHeight="1">
      <c r="A30" s="399"/>
      <c r="B30" s="377"/>
      <c r="C30" s="397"/>
      <c r="D30" s="1105"/>
      <c r="E30" s="1105"/>
      <c r="F30" s="1105"/>
      <c r="G30" s="392"/>
      <c r="H30" s="378"/>
      <c r="I30" s="378"/>
      <c r="J30" s="378"/>
      <c r="K30" s="375"/>
    </row>
    <row r="31" spans="1:11" s="353" customFormat="1" ht="18" customHeight="1">
      <c r="A31" s="399"/>
      <c r="B31" s="377"/>
      <c r="C31" s="397"/>
      <c r="D31" s="393"/>
      <c r="E31" s="393"/>
      <c r="F31" s="393"/>
      <c r="G31" s="392"/>
      <c r="H31" s="378"/>
      <c r="I31" s="378"/>
      <c r="J31" s="378"/>
      <c r="K31" s="375"/>
    </row>
    <row r="32" spans="1:11" s="353" customFormat="1" ht="18" customHeight="1">
      <c r="A32" s="399"/>
      <c r="B32" s="377"/>
      <c r="C32" s="397"/>
      <c r="D32" s="1105"/>
      <c r="E32" s="1105"/>
      <c r="F32" s="1105"/>
      <c r="G32" s="392"/>
      <c r="H32" s="378"/>
      <c r="I32" s="378"/>
      <c r="J32" s="378"/>
      <c r="K32" s="375"/>
    </row>
    <row r="33" spans="1:11" s="353" customFormat="1" ht="18" customHeight="1">
      <c r="A33" s="399"/>
      <c r="B33" s="377"/>
      <c r="C33" s="397"/>
      <c r="D33" s="417"/>
      <c r="E33" s="417"/>
      <c r="F33" s="417"/>
      <c r="G33" s="392"/>
      <c r="H33" s="416"/>
      <c r="I33" s="416"/>
      <c r="J33" s="416"/>
      <c r="K33" s="375"/>
    </row>
    <row r="34" spans="1:11" s="353" customFormat="1" ht="18" customHeight="1">
      <c r="A34" s="399"/>
      <c r="B34" s="377"/>
      <c r="C34" s="397"/>
      <c r="D34" s="417"/>
      <c r="E34" s="417"/>
      <c r="F34" s="417"/>
      <c r="G34" s="392"/>
      <c r="H34" s="416"/>
      <c r="I34" s="416"/>
      <c r="J34" s="416"/>
      <c r="K34" s="375"/>
    </row>
    <row r="35" spans="1:11" ht="17.100000000000001" customHeight="1">
      <c r="A35" s="401"/>
      <c r="B35" s="401"/>
      <c r="C35" s="402"/>
      <c r="D35" s="403"/>
      <c r="E35" s="403"/>
      <c r="F35" s="403"/>
      <c r="G35" s="403"/>
      <c r="H35" s="404"/>
      <c r="I35" s="404"/>
      <c r="J35" s="405"/>
      <c r="K35" s="355"/>
    </row>
    <row r="36" spans="1:11" ht="17.100000000000001" customHeight="1">
      <c r="A36" s="349"/>
      <c r="B36" s="349"/>
      <c r="C36" s="402"/>
      <c r="D36" s="403"/>
      <c r="E36" s="403"/>
      <c r="F36" s="403"/>
      <c r="G36" s="403"/>
      <c r="H36" s="404"/>
      <c r="I36" s="404"/>
      <c r="J36" s="405"/>
      <c r="K36" s="355"/>
    </row>
    <row r="37" spans="1:11" ht="17.100000000000001" customHeight="1">
      <c r="A37" s="349"/>
      <c r="B37" s="349"/>
      <c r="C37" s="349"/>
      <c r="D37" s="349"/>
      <c r="E37" s="349"/>
      <c r="F37" s="349"/>
      <c r="G37" s="349"/>
      <c r="H37" s="355"/>
      <c r="I37" s="355" t="s">
        <v>639</v>
      </c>
      <c r="J37" s="355"/>
      <c r="K37" s="355"/>
    </row>
    <row r="38" spans="1:11">
      <c r="A38" s="1077" t="s">
        <v>12</v>
      </c>
      <c r="B38" s="1077"/>
      <c r="C38" s="1077"/>
      <c r="D38" s="1077"/>
      <c r="E38" s="349"/>
      <c r="F38" s="1077" t="s">
        <v>12</v>
      </c>
      <c r="G38" s="1077"/>
      <c r="H38" s="1077"/>
      <c r="I38" s="1077"/>
      <c r="J38" s="1077"/>
      <c r="K38" s="1077"/>
    </row>
    <row r="39" spans="1:11">
      <c r="A39" s="1069" t="s">
        <v>638</v>
      </c>
      <c r="B39" s="1069"/>
      <c r="C39" s="1069"/>
      <c r="D39" s="1069"/>
      <c r="E39" s="349"/>
      <c r="F39" s="1070" t="s">
        <v>638</v>
      </c>
      <c r="G39" s="1070"/>
      <c r="H39" s="1070"/>
      <c r="I39" s="1070"/>
      <c r="J39" s="1070"/>
      <c r="K39" s="1070"/>
    </row>
    <row r="40" spans="1:11">
      <c r="A40" s="349"/>
      <c r="B40" s="349"/>
      <c r="C40" s="349"/>
      <c r="D40" s="349"/>
      <c r="E40" s="349"/>
      <c r="F40" s="349"/>
      <c r="G40" s="349"/>
      <c r="H40" s="355"/>
      <c r="I40" s="355"/>
      <c r="J40" s="355"/>
      <c r="K40" s="355"/>
    </row>
    <row r="41" spans="1:11">
      <c r="A41" s="349"/>
      <c r="B41" s="349"/>
      <c r="C41" s="349"/>
      <c r="D41" s="349"/>
      <c r="E41" s="349"/>
      <c r="F41" s="349"/>
      <c r="G41" s="349"/>
      <c r="H41" s="355"/>
      <c r="I41" s="355"/>
      <c r="J41" s="355"/>
      <c r="K41" s="355"/>
    </row>
    <row r="42" spans="1:11" ht="13.5">
      <c r="A42" s="1104" t="s">
        <v>636</v>
      </c>
      <c r="B42" s="1104"/>
      <c r="C42" s="1104"/>
      <c r="D42" s="1104"/>
      <c r="E42" s="1104"/>
      <c r="F42" s="1104"/>
      <c r="G42" s="1104"/>
      <c r="H42" s="1104"/>
      <c r="I42" s="1104"/>
      <c r="J42" s="1104"/>
      <c r="K42" s="1104"/>
    </row>
    <row r="43" spans="1:11">
      <c r="A43" s="349"/>
      <c r="B43" s="349"/>
      <c r="C43" s="349"/>
      <c r="D43" s="349"/>
      <c r="E43" s="349"/>
      <c r="F43" s="349"/>
      <c r="G43" s="349"/>
      <c r="H43" s="355"/>
      <c r="I43" s="355"/>
      <c r="J43" s="355"/>
      <c r="K43" s="355"/>
    </row>
    <row r="44" spans="1:11">
      <c r="H44" s="356"/>
      <c r="I44" s="356"/>
      <c r="J44" s="356"/>
      <c r="K44" s="356"/>
    </row>
  </sheetData>
  <mergeCells count="23">
    <mergeCell ref="D28:F28"/>
    <mergeCell ref="A1:J1"/>
    <mergeCell ref="A2:J2"/>
    <mergeCell ref="A4:J4"/>
    <mergeCell ref="A5:J5"/>
    <mergeCell ref="A6:J6"/>
    <mergeCell ref="A9:G9"/>
    <mergeCell ref="H9:I9"/>
    <mergeCell ref="J9:K9"/>
    <mergeCell ref="A11:K11"/>
    <mergeCell ref="D16:F16"/>
    <mergeCell ref="A20:K20"/>
    <mergeCell ref="D22:F22"/>
    <mergeCell ref="D23:F23"/>
    <mergeCell ref="J7:K7"/>
    <mergeCell ref="J8:K8"/>
    <mergeCell ref="A42:K42"/>
    <mergeCell ref="D30:F30"/>
    <mergeCell ref="D32:F32"/>
    <mergeCell ref="A38:D38"/>
    <mergeCell ref="A39:D39"/>
    <mergeCell ref="F38:K38"/>
    <mergeCell ref="F39:K39"/>
  </mergeCells>
  <printOptions horizontalCentered="1"/>
  <pageMargins left="0.15748031496062992" right="0.15748031496062992" top="0.39370078740157483" bottom="0.15748031496062992" header="0" footer="0.15748031496062992"/>
  <pageSetup scale="65" orientation="portrait" r:id="rId1"/>
  <headerFooter alignWithMargins="0">
    <oddHeader xml:space="preserve">&amp;R&amp;"Arial,Normal"
</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B09A5B"/>
  </sheetPr>
  <dimension ref="A1:M53"/>
  <sheetViews>
    <sheetView topLeftCell="A14" zoomScale="86" zoomScaleNormal="86" workbookViewId="0">
      <selection sqref="A1:C1"/>
    </sheetView>
  </sheetViews>
  <sheetFormatPr baseColWidth="10" defaultRowHeight="12.75"/>
  <cols>
    <col min="1" max="1" width="2.7109375" style="2" customWidth="1"/>
    <col min="2" max="2" width="31.28515625" style="2" customWidth="1"/>
    <col min="3" max="3" width="29.5703125" style="2" customWidth="1"/>
    <col min="4" max="5" width="7.85546875" style="2" customWidth="1"/>
    <col min="6" max="6" width="14.7109375" style="2" customWidth="1"/>
    <col min="7" max="7" width="0.85546875" style="2" customWidth="1"/>
    <col min="8" max="8" width="25.5703125" style="2" customWidth="1"/>
    <col min="9" max="9" width="0.85546875" style="2" customWidth="1"/>
    <col min="10" max="10" width="23.85546875" style="2" customWidth="1"/>
    <col min="11" max="11" width="3.140625" style="2" customWidth="1"/>
    <col min="12" max="16384" width="11.42578125" style="2"/>
  </cols>
  <sheetData>
    <row r="1" spans="1:13" ht="18" customHeight="1">
      <c r="A1" s="1017" t="s">
        <v>0</v>
      </c>
      <c r="B1" s="1017"/>
      <c r="C1" s="1017"/>
      <c r="D1" s="1017"/>
      <c r="E1" s="1017"/>
      <c r="F1" s="1017"/>
      <c r="G1" s="1017"/>
      <c r="H1" s="1017"/>
      <c r="I1" s="1017"/>
      <c r="J1" s="1017"/>
      <c r="K1" s="148"/>
      <c r="L1" s="3"/>
      <c r="M1" s="3"/>
    </row>
    <row r="2" spans="1:13" ht="18" customHeight="1">
      <c r="A2" s="1017" t="str">
        <f>'1.ESF (Rubros)'!$A$2:$I$2</f>
        <v>SECRETARIA EJECUTIVA DEL SISTEMA ANTICORRUPCION DEL ESTADO DE CHIAPAS</v>
      </c>
      <c r="B2" s="1017"/>
      <c r="C2" s="1017"/>
      <c r="D2" s="1017"/>
      <c r="E2" s="1017"/>
      <c r="F2" s="1017"/>
      <c r="G2" s="1017"/>
      <c r="H2" s="1017"/>
      <c r="I2" s="1017"/>
      <c r="J2" s="1017"/>
      <c r="K2" s="148"/>
      <c r="L2" s="3"/>
      <c r="M2" s="3"/>
    </row>
    <row r="3" spans="1:13" ht="9.9499999999999993" customHeight="1">
      <c r="A3" s="682"/>
      <c r="B3" s="682"/>
      <c r="C3" s="682"/>
      <c r="D3" s="682"/>
      <c r="E3" s="682"/>
      <c r="F3" s="682"/>
      <c r="G3" s="682"/>
      <c r="H3" s="682"/>
      <c r="I3" s="682"/>
      <c r="J3" s="682"/>
      <c r="K3" s="682"/>
      <c r="L3" s="3"/>
      <c r="M3" s="3"/>
    </row>
    <row r="4" spans="1:13" ht="18" customHeight="1">
      <c r="A4" s="1017" t="s">
        <v>1592</v>
      </c>
      <c r="B4" s="1017"/>
      <c r="C4" s="1017"/>
      <c r="D4" s="1017"/>
      <c r="E4" s="1017"/>
      <c r="F4" s="1017"/>
      <c r="G4" s="1017"/>
      <c r="H4" s="1017"/>
      <c r="I4" s="1017"/>
      <c r="J4" s="1017"/>
      <c r="K4" s="148"/>
      <c r="L4" s="3"/>
      <c r="M4" s="3"/>
    </row>
    <row r="5" spans="1:13" ht="18" customHeight="1">
      <c r="A5" s="1017" t="s">
        <v>1666</v>
      </c>
      <c r="B5" s="1017"/>
      <c r="C5" s="1017"/>
      <c r="D5" s="1017"/>
      <c r="E5" s="1017"/>
      <c r="F5" s="1017"/>
      <c r="G5" s="1017"/>
      <c r="H5" s="1017"/>
      <c r="I5" s="1017"/>
      <c r="J5" s="1017"/>
      <c r="K5" s="148"/>
      <c r="L5" s="3"/>
      <c r="M5" s="3"/>
    </row>
    <row r="6" spans="1:13" ht="18" customHeight="1">
      <c r="A6" s="1017" t="str">
        <f>'3.EA'!A6</f>
        <v>DEL 1 DE ENERO AL 31 DE MARZO DE 2021</v>
      </c>
      <c r="B6" s="1017"/>
      <c r="C6" s="1017"/>
      <c r="D6" s="1017"/>
      <c r="E6" s="1017"/>
      <c r="F6" s="1017"/>
      <c r="G6" s="1017"/>
      <c r="H6" s="1017"/>
      <c r="I6" s="1017"/>
      <c r="J6" s="1017"/>
      <c r="K6" s="148"/>
      <c r="L6" s="3"/>
      <c r="M6" s="3"/>
    </row>
    <row r="7" spans="1:13" ht="15">
      <c r="A7" s="148"/>
      <c r="B7" s="148"/>
      <c r="C7" s="148"/>
      <c r="D7" s="148"/>
      <c r="E7" s="148"/>
      <c r="F7" s="148"/>
      <c r="G7" s="148"/>
      <c r="H7" s="148"/>
      <c r="I7" s="148"/>
      <c r="J7" s="1117" t="s">
        <v>485</v>
      </c>
      <c r="K7" s="1117"/>
      <c r="L7" s="3"/>
      <c r="M7" s="3"/>
    </row>
    <row r="8" spans="1:13" ht="13.5" thickBot="1">
      <c r="A8" s="4"/>
      <c r="B8" s="4"/>
      <c r="C8" s="4"/>
      <c r="D8" s="4"/>
      <c r="E8" s="4"/>
      <c r="F8" s="4"/>
      <c r="G8" s="4"/>
      <c r="H8" s="20" t="s">
        <v>5</v>
      </c>
      <c r="I8" s="4"/>
      <c r="J8" s="1118">
        <f>'1.ESF (Rubros)'!I8</f>
        <v>44314</v>
      </c>
      <c r="K8" s="1118"/>
    </row>
    <row r="9" spans="1:13" s="716" customFormat="1" ht="24.95" customHeight="1" thickBot="1">
      <c r="A9" s="1047" t="s">
        <v>484</v>
      </c>
      <c r="B9" s="1057"/>
      <c r="C9" s="1057"/>
      <c r="D9" s="1057" t="s">
        <v>766</v>
      </c>
      <c r="E9" s="1057"/>
      <c r="F9" s="1057"/>
      <c r="G9" s="1057"/>
      <c r="H9" s="1057" t="s">
        <v>767</v>
      </c>
      <c r="I9" s="1057"/>
      <c r="J9" s="1057" t="s">
        <v>768</v>
      </c>
      <c r="K9" s="1048"/>
    </row>
    <row r="10" spans="1:13" ht="5.25" customHeight="1">
      <c r="A10" s="15"/>
      <c r="B10" s="15"/>
      <c r="C10" s="4"/>
      <c r="D10" s="4"/>
      <c r="E10" s="4"/>
      <c r="F10" s="4"/>
      <c r="G10" s="4"/>
      <c r="H10" s="4"/>
      <c r="I10" s="4"/>
      <c r="J10" s="4"/>
      <c r="K10" s="4"/>
    </row>
    <row r="11" spans="1:13" s="40" customFormat="1" ht="17.100000000000001" customHeight="1">
      <c r="A11" s="173"/>
      <c r="B11" s="173"/>
      <c r="C11" s="175"/>
      <c r="D11" s="176"/>
      <c r="E11" s="176"/>
      <c r="F11" s="176"/>
      <c r="G11" s="176"/>
      <c r="H11" s="176"/>
      <c r="I11" s="176"/>
      <c r="J11" s="177"/>
    </row>
    <row r="12" spans="1:13" s="40" customFormat="1" ht="18" customHeight="1">
      <c r="A12" s="194" t="s">
        <v>769</v>
      </c>
      <c r="B12" s="194"/>
      <c r="C12" s="175"/>
      <c r="D12" s="179"/>
      <c r="E12" s="179"/>
      <c r="F12" s="144">
        <f>SUM(D13:F14)</f>
        <v>0</v>
      </c>
      <c r="G12" s="179"/>
      <c r="H12" s="144">
        <f>SUM(G13:H14)</f>
        <v>0</v>
      </c>
      <c r="I12" s="179"/>
      <c r="J12" s="144">
        <f>SUM(I13:J14)</f>
        <v>0</v>
      </c>
      <c r="K12" s="44"/>
    </row>
    <row r="13" spans="1:13" s="40" customFormat="1" ht="18" customHeight="1">
      <c r="A13" s="194"/>
      <c r="B13" s="194" t="s">
        <v>772</v>
      </c>
      <c r="C13" s="175"/>
      <c r="D13" s="1115"/>
      <c r="E13" s="1115"/>
      <c r="F13" s="1115"/>
      <c r="G13" s="179"/>
      <c r="H13" s="179"/>
      <c r="I13" s="179"/>
      <c r="J13" s="200"/>
      <c r="K13" s="44"/>
    </row>
    <row r="14" spans="1:13" s="40" customFormat="1" ht="18" customHeight="1">
      <c r="A14" s="194"/>
      <c r="B14" s="194" t="s">
        <v>773</v>
      </c>
      <c r="C14" s="90"/>
      <c r="D14" s="1115"/>
      <c r="E14" s="1115"/>
      <c r="F14" s="1115"/>
      <c r="G14" s="43"/>
      <c r="H14" s="43"/>
      <c r="I14" s="43"/>
      <c r="J14" s="43"/>
      <c r="K14" s="43"/>
    </row>
    <row r="15" spans="1:13" s="40" customFormat="1" ht="18" customHeight="1">
      <c r="A15" s="194"/>
      <c r="B15" s="194"/>
      <c r="C15" s="178"/>
      <c r="D15" s="179"/>
      <c r="E15" s="179"/>
      <c r="F15" s="179"/>
      <c r="G15" s="179"/>
      <c r="H15" s="43"/>
      <c r="I15" s="43"/>
      <c r="J15" s="43"/>
      <c r="K15" s="43"/>
    </row>
    <row r="16" spans="1:13" s="40" customFormat="1" ht="18" customHeight="1">
      <c r="A16" s="194" t="s">
        <v>770</v>
      </c>
      <c r="B16" s="194"/>
      <c r="C16" s="178"/>
      <c r="D16" s="179"/>
      <c r="E16" s="179"/>
      <c r="F16" s="144">
        <f>SUM(D17:F18)</f>
        <v>0</v>
      </c>
      <c r="G16" s="179"/>
      <c r="H16" s="41">
        <f>SUM(H17:H18)</f>
        <v>0</v>
      </c>
      <c r="I16" s="43"/>
      <c r="J16" s="41">
        <f>SUM(J17:J18)</f>
        <v>0</v>
      </c>
      <c r="K16" s="43"/>
    </row>
    <row r="17" spans="1:11" s="40" customFormat="1" ht="18" customHeight="1">
      <c r="A17" s="194"/>
      <c r="B17" s="194" t="s">
        <v>774</v>
      </c>
      <c r="C17" s="178"/>
      <c r="D17" s="1115"/>
      <c r="E17" s="1115"/>
      <c r="F17" s="1115"/>
      <c r="G17" s="179"/>
      <c r="H17" s="43"/>
      <c r="I17" s="43"/>
      <c r="J17" s="43"/>
      <c r="K17" s="43"/>
    </row>
    <row r="18" spans="1:11" s="40" customFormat="1" ht="18" customHeight="1">
      <c r="A18" s="194"/>
      <c r="B18" s="194" t="s">
        <v>775</v>
      </c>
      <c r="C18" s="178"/>
      <c r="D18" s="1115"/>
      <c r="E18" s="1115"/>
      <c r="F18" s="1115"/>
      <c r="G18" s="179"/>
      <c r="H18" s="43"/>
      <c r="I18" s="43"/>
      <c r="J18" s="43"/>
      <c r="K18" s="43"/>
    </row>
    <row r="19" spans="1:11" s="40" customFormat="1" ht="18" customHeight="1">
      <c r="A19" s="194"/>
      <c r="B19" s="194"/>
      <c r="C19" s="178"/>
      <c r="D19" s="179"/>
      <c r="E19" s="179"/>
      <c r="F19" s="179"/>
      <c r="G19" s="179"/>
      <c r="H19" s="43"/>
      <c r="I19" s="43"/>
      <c r="J19" s="43"/>
      <c r="K19" s="43"/>
    </row>
    <row r="20" spans="1:11" s="40" customFormat="1" ht="18" customHeight="1">
      <c r="A20" s="194" t="s">
        <v>771</v>
      </c>
      <c r="B20" s="194"/>
      <c r="C20" s="178"/>
      <c r="D20" s="179"/>
      <c r="E20" s="179"/>
      <c r="F20" s="144">
        <f>SUM(F12-F16)</f>
        <v>0</v>
      </c>
      <c r="G20" s="179"/>
      <c r="H20" s="41">
        <f>SUM(H12-H16)</f>
        <v>0</v>
      </c>
      <c r="I20" s="43"/>
      <c r="J20" s="41">
        <f>SUM(J12-J16)</f>
        <v>0</v>
      </c>
      <c r="K20" s="43"/>
    </row>
    <row r="21" spans="1:11" s="40" customFormat="1" ht="18" customHeight="1" thickBot="1">
      <c r="A21" s="173"/>
      <c r="B21" s="173"/>
      <c r="C21" s="178"/>
      <c r="D21" s="179"/>
      <c r="E21" s="179"/>
      <c r="F21" s="179"/>
      <c r="G21" s="179"/>
      <c r="H21" s="43"/>
      <c r="I21" s="43"/>
      <c r="J21" s="43"/>
      <c r="K21" s="43"/>
    </row>
    <row r="22" spans="1:11" s="717" customFormat="1" ht="24.95" customHeight="1" thickBot="1">
      <c r="A22" s="1047" t="s">
        <v>484</v>
      </c>
      <c r="B22" s="1057"/>
      <c r="C22" s="1057"/>
      <c r="D22" s="1119" t="s">
        <v>766</v>
      </c>
      <c r="E22" s="1119"/>
      <c r="F22" s="1119"/>
      <c r="G22" s="1119"/>
      <c r="H22" s="1119" t="s">
        <v>767</v>
      </c>
      <c r="I22" s="1119"/>
      <c r="J22" s="1119" t="s">
        <v>768</v>
      </c>
      <c r="K22" s="1120"/>
    </row>
    <row r="23" spans="1:11" s="40" customFormat="1" ht="18" customHeight="1">
      <c r="A23" s="173"/>
      <c r="B23" s="173"/>
      <c r="C23" s="178"/>
      <c r="D23" s="179"/>
      <c r="E23" s="179"/>
      <c r="F23" s="179"/>
      <c r="G23" s="179"/>
      <c r="H23" s="43"/>
      <c r="I23" s="43"/>
      <c r="J23" s="43"/>
      <c r="K23" s="43"/>
    </row>
    <row r="24" spans="1:11" s="40" customFormat="1" ht="18" customHeight="1">
      <c r="A24" s="195" t="s">
        <v>777</v>
      </c>
      <c r="B24" s="173"/>
      <c r="C24" s="178"/>
      <c r="D24" s="1116">
        <f>F20</f>
        <v>0</v>
      </c>
      <c r="E24" s="1116"/>
      <c r="F24" s="1116"/>
      <c r="G24" s="179"/>
      <c r="H24" s="41">
        <f>H20</f>
        <v>0</v>
      </c>
      <c r="I24" s="43"/>
      <c r="J24" s="41">
        <f>J20</f>
        <v>0</v>
      </c>
      <c r="K24" s="43"/>
    </row>
    <row r="25" spans="1:11" s="40" customFormat="1" ht="18" customHeight="1">
      <c r="A25" s="195"/>
      <c r="B25" s="173"/>
      <c r="C25" s="178"/>
      <c r="D25" s="179"/>
      <c r="E25" s="179"/>
      <c r="F25" s="179"/>
      <c r="G25" s="179"/>
      <c r="H25" s="43"/>
      <c r="I25" s="43"/>
      <c r="J25" s="43"/>
      <c r="K25" s="43"/>
    </row>
    <row r="26" spans="1:11" s="40" customFormat="1" ht="18" customHeight="1">
      <c r="A26" s="195" t="s">
        <v>778</v>
      </c>
      <c r="B26" s="173"/>
      <c r="C26" s="178"/>
      <c r="D26" s="1116"/>
      <c r="E26" s="1116"/>
      <c r="F26" s="1116"/>
      <c r="G26" s="144"/>
      <c r="H26" s="41"/>
      <c r="I26" s="41"/>
      <c r="J26" s="41"/>
      <c r="K26" s="43"/>
    </row>
    <row r="27" spans="1:11" s="40" customFormat="1" ht="18" customHeight="1">
      <c r="A27" s="195"/>
      <c r="B27" s="173"/>
      <c r="C27" s="178"/>
      <c r="D27" s="179"/>
      <c r="E27" s="179"/>
      <c r="F27" s="179"/>
      <c r="G27" s="179"/>
      <c r="H27" s="43"/>
      <c r="I27" s="43"/>
      <c r="J27" s="43"/>
      <c r="K27" s="43"/>
    </row>
    <row r="28" spans="1:11" s="40" customFormat="1" ht="18" customHeight="1">
      <c r="A28" s="195" t="s">
        <v>776</v>
      </c>
      <c r="B28" s="173"/>
      <c r="C28" s="178"/>
      <c r="D28" s="1116">
        <f>SUM(D24-D26)</f>
        <v>0</v>
      </c>
      <c r="E28" s="1116"/>
      <c r="F28" s="1116"/>
      <c r="G28" s="179"/>
      <c r="H28" s="41">
        <f>SUM(H24-H26)</f>
        <v>0</v>
      </c>
      <c r="I28" s="43"/>
      <c r="J28" s="41">
        <f>SUM(J24-J26)</f>
        <v>0</v>
      </c>
      <c r="K28" s="43"/>
    </row>
    <row r="29" spans="1:11" s="40" customFormat="1" ht="18" customHeight="1" thickBot="1">
      <c r="A29" s="173"/>
      <c r="B29" s="173"/>
      <c r="C29" s="178"/>
      <c r="D29" s="179"/>
      <c r="E29" s="179"/>
      <c r="F29" s="179"/>
      <c r="G29" s="179"/>
      <c r="H29" s="43"/>
      <c r="I29" s="43"/>
      <c r="J29" s="43"/>
      <c r="K29" s="43"/>
    </row>
    <row r="30" spans="1:11" s="717" customFormat="1" ht="24.95" customHeight="1" thickBot="1">
      <c r="A30" s="1047" t="s">
        <v>484</v>
      </c>
      <c r="B30" s="1057"/>
      <c r="C30" s="1057"/>
      <c r="D30" s="1119" t="s">
        <v>766</v>
      </c>
      <c r="E30" s="1119"/>
      <c r="F30" s="1119"/>
      <c r="G30" s="1119"/>
      <c r="H30" s="1119" t="s">
        <v>767</v>
      </c>
      <c r="I30" s="1119"/>
      <c r="J30" s="1119" t="s">
        <v>768</v>
      </c>
      <c r="K30" s="1120"/>
    </row>
    <row r="31" spans="1:11" s="40" customFormat="1" ht="18" customHeight="1">
      <c r="A31" s="173"/>
      <c r="B31" s="173"/>
      <c r="C31" s="178"/>
      <c r="D31" s="179"/>
      <c r="E31" s="179"/>
      <c r="F31" s="179"/>
      <c r="G31" s="179"/>
      <c r="H31" s="43"/>
      <c r="I31" s="43"/>
      <c r="J31" s="43"/>
      <c r="K31" s="43"/>
    </row>
    <row r="32" spans="1:11" s="40" customFormat="1" ht="18" customHeight="1">
      <c r="A32" s="196" t="s">
        <v>779</v>
      </c>
      <c r="B32" s="173"/>
      <c r="C32" s="178"/>
      <c r="D32" s="1116"/>
      <c r="E32" s="1116"/>
      <c r="F32" s="1116"/>
      <c r="G32" s="179"/>
      <c r="H32" s="41"/>
      <c r="I32" s="41"/>
      <c r="J32" s="41"/>
      <c r="K32" s="43"/>
    </row>
    <row r="33" spans="1:11" s="40" customFormat="1" ht="18" customHeight="1">
      <c r="A33" s="196"/>
      <c r="B33" s="173"/>
      <c r="C33" s="178"/>
      <c r="D33" s="144"/>
      <c r="E33" s="144"/>
      <c r="F33" s="144"/>
      <c r="G33" s="179"/>
      <c r="H33" s="41"/>
      <c r="I33" s="41"/>
      <c r="J33" s="41"/>
      <c r="K33" s="43"/>
    </row>
    <row r="34" spans="1:11" s="40" customFormat="1" ht="18" customHeight="1">
      <c r="A34" s="196" t="s">
        <v>781</v>
      </c>
      <c r="B34" s="173"/>
      <c r="C34" s="178"/>
      <c r="D34" s="1116"/>
      <c r="E34" s="1116"/>
      <c r="F34" s="1116"/>
      <c r="G34" s="179"/>
      <c r="H34" s="41"/>
      <c r="I34" s="41"/>
      <c r="J34" s="41"/>
      <c r="K34" s="43"/>
    </row>
    <row r="35" spans="1:11" s="40" customFormat="1" ht="18" customHeight="1">
      <c r="A35" s="196"/>
      <c r="B35" s="173"/>
      <c r="C35" s="178"/>
      <c r="D35" s="144"/>
      <c r="E35" s="144"/>
      <c r="F35" s="144"/>
      <c r="G35" s="179"/>
      <c r="H35" s="41"/>
      <c r="I35" s="41"/>
      <c r="J35" s="41"/>
      <c r="K35" s="43"/>
    </row>
    <row r="36" spans="1:11" s="40" customFormat="1" ht="18" customHeight="1">
      <c r="A36" s="196" t="s">
        <v>780</v>
      </c>
      <c r="B36" s="173"/>
      <c r="C36" s="178"/>
      <c r="D36" s="1116"/>
      <c r="E36" s="1116"/>
      <c r="F36" s="1116"/>
      <c r="G36" s="179"/>
      <c r="H36" s="41"/>
      <c r="I36" s="41"/>
      <c r="J36" s="41"/>
      <c r="K36" s="43"/>
    </row>
    <row r="37" spans="1:11" s="40" customFormat="1" ht="17.100000000000001" customHeight="1">
      <c r="A37" s="173"/>
      <c r="B37" s="173"/>
      <c r="C37" s="178"/>
      <c r="D37" s="179"/>
      <c r="E37" s="179"/>
      <c r="F37" s="179"/>
      <c r="G37" s="179"/>
      <c r="H37" s="43"/>
      <c r="I37" s="43"/>
      <c r="J37" s="171"/>
      <c r="K37" s="43"/>
    </row>
    <row r="38" spans="1:11" s="40" customFormat="1" ht="17.100000000000001" customHeight="1">
      <c r="A38" s="173"/>
      <c r="B38" s="173"/>
      <c r="C38" s="178"/>
      <c r="D38" s="179"/>
      <c r="E38" s="179"/>
      <c r="F38" s="179"/>
      <c r="G38" s="179"/>
      <c r="H38" s="43"/>
      <c r="I38" s="43"/>
      <c r="J38" s="171"/>
      <c r="K38" s="43"/>
    </row>
    <row r="39" spans="1:11" s="40" customFormat="1" ht="17.100000000000001" customHeight="1">
      <c r="A39" s="173"/>
      <c r="B39" s="173"/>
      <c r="C39" s="178"/>
      <c r="D39" s="179"/>
      <c r="E39" s="179"/>
      <c r="F39" s="179"/>
      <c r="G39" s="179"/>
      <c r="H39" s="415"/>
      <c r="I39" s="415"/>
      <c r="J39" s="171"/>
      <c r="K39" s="415"/>
    </row>
    <row r="40" spans="1:11" s="40" customFormat="1" ht="17.100000000000001" customHeight="1">
      <c r="A40" s="173"/>
      <c r="B40" s="173"/>
      <c r="C40" s="178"/>
      <c r="D40" s="179"/>
      <c r="E40" s="179"/>
      <c r="F40" s="179"/>
      <c r="G40" s="179"/>
      <c r="H40" s="415"/>
      <c r="I40" s="415"/>
      <c r="J40" s="171"/>
      <c r="K40" s="415"/>
    </row>
    <row r="41" spans="1:11" ht="17.100000000000001" customHeight="1">
      <c r="A41" s="174"/>
      <c r="B41" s="174"/>
      <c r="C41" s="182"/>
      <c r="D41" s="183"/>
      <c r="E41" s="183"/>
      <c r="F41" s="183"/>
      <c r="G41" s="183"/>
      <c r="H41" s="43"/>
      <c r="I41" s="43"/>
      <c r="J41" s="171"/>
      <c r="K41" s="43"/>
    </row>
    <row r="42" spans="1:11" ht="17.100000000000001" customHeight="1">
      <c r="A42" s="174"/>
      <c r="B42" s="174"/>
      <c r="C42" s="182"/>
      <c r="D42" s="183"/>
      <c r="E42" s="183"/>
      <c r="F42" s="183"/>
      <c r="G42" s="183"/>
      <c r="H42" s="43"/>
      <c r="I42" s="43"/>
      <c r="J42" s="171"/>
      <c r="K42" s="43"/>
    </row>
    <row r="43" spans="1:11" ht="17.100000000000001" customHeight="1">
      <c r="A43" s="174"/>
      <c r="B43" s="174"/>
      <c r="C43" s="182"/>
      <c r="D43" s="183"/>
      <c r="E43" s="183"/>
      <c r="F43" s="183"/>
      <c r="G43" s="183"/>
      <c r="H43" s="184"/>
      <c r="I43" s="184"/>
      <c r="J43" s="185"/>
      <c r="K43" s="29"/>
    </row>
    <row r="44" spans="1:11" ht="17.100000000000001" customHeight="1">
      <c r="A44" s="4"/>
      <c r="B44" s="4"/>
      <c r="C44" s="182"/>
      <c r="D44" s="183"/>
      <c r="E44" s="183"/>
      <c r="F44" s="183"/>
      <c r="G44" s="183"/>
      <c r="H44" s="184"/>
      <c r="I44" s="184"/>
      <c r="J44" s="185"/>
      <c r="K44" s="29"/>
    </row>
    <row r="45" spans="1:11" ht="17.100000000000001" customHeight="1">
      <c r="A45" s="4"/>
      <c r="B45" s="4"/>
      <c r="C45" s="4"/>
      <c r="D45" s="4"/>
      <c r="E45" s="4"/>
      <c r="F45" s="4"/>
      <c r="G45" s="4"/>
      <c r="H45" s="29"/>
      <c r="I45" s="29" t="s">
        <v>639</v>
      </c>
      <c r="J45" s="29"/>
      <c r="K45" s="29"/>
    </row>
    <row r="46" spans="1:11">
      <c r="A46" s="1018" t="s">
        <v>12</v>
      </c>
      <c r="B46" s="1018"/>
      <c r="C46" s="1018"/>
      <c r="D46" s="1018"/>
      <c r="E46" s="4"/>
      <c r="F46" s="1018" t="s">
        <v>12</v>
      </c>
      <c r="G46" s="1018"/>
      <c r="H46" s="1018"/>
      <c r="I46" s="1018"/>
      <c r="J46" s="1018"/>
      <c r="K46" s="147"/>
    </row>
    <row r="47" spans="1:11">
      <c r="A47" s="890" t="s">
        <v>638</v>
      </c>
      <c r="B47" s="890"/>
      <c r="C47" s="890"/>
      <c r="D47" s="890"/>
      <c r="E47" s="4"/>
      <c r="F47" s="1015" t="s">
        <v>638</v>
      </c>
      <c r="G47" s="1015"/>
      <c r="H47" s="1015"/>
      <c r="I47" s="1015"/>
      <c r="J47" s="1015"/>
      <c r="K47" s="147"/>
    </row>
    <row r="48" spans="1:11">
      <c r="A48" s="4"/>
      <c r="B48" s="4"/>
      <c r="C48" s="4"/>
      <c r="D48" s="4"/>
      <c r="E48" s="4"/>
      <c r="F48" s="4"/>
      <c r="G48" s="4"/>
      <c r="H48" s="29"/>
      <c r="I48" s="29"/>
      <c r="J48" s="29"/>
      <c r="K48" s="29"/>
    </row>
    <row r="49" spans="1:11">
      <c r="A49" s="4"/>
      <c r="B49" s="4"/>
      <c r="C49" s="4"/>
      <c r="D49" s="4"/>
      <c r="E49" s="4"/>
      <c r="F49" s="4"/>
      <c r="G49" s="4"/>
      <c r="H49" s="29"/>
      <c r="I49" s="29"/>
      <c r="J49" s="29"/>
      <c r="K49" s="29"/>
    </row>
    <row r="50" spans="1:11">
      <c r="A50" s="4"/>
      <c r="B50" s="4"/>
      <c r="C50" s="4"/>
      <c r="D50" s="4"/>
      <c r="E50" s="4"/>
      <c r="F50" s="4"/>
      <c r="G50" s="4"/>
      <c r="H50" s="29"/>
      <c r="I50" s="29"/>
      <c r="J50" s="29"/>
      <c r="K50" s="29"/>
    </row>
    <row r="51" spans="1:11" ht="13.5">
      <c r="A51" s="1030" t="s">
        <v>636</v>
      </c>
      <c r="B51" s="1030"/>
      <c r="C51" s="1030"/>
      <c r="D51" s="1030"/>
      <c r="E51" s="1030"/>
      <c r="F51" s="1030"/>
      <c r="G51" s="1030"/>
      <c r="H51" s="1030"/>
      <c r="I51" s="1030"/>
      <c r="J51" s="1030"/>
      <c r="K51" s="1030"/>
    </row>
    <row r="52" spans="1:11">
      <c r="A52" s="4"/>
      <c r="B52" s="4"/>
      <c r="C52" s="4"/>
      <c r="D52" s="4"/>
      <c r="E52" s="4"/>
      <c r="F52" s="4"/>
      <c r="G52" s="4"/>
      <c r="H52" s="29"/>
      <c r="I52" s="29"/>
      <c r="J52" s="29"/>
      <c r="K52" s="29"/>
    </row>
    <row r="53" spans="1:11">
      <c r="H53" s="17"/>
      <c r="I53" s="17"/>
      <c r="J53" s="17"/>
      <c r="K53" s="17"/>
    </row>
  </sheetData>
  <mergeCells count="34">
    <mergeCell ref="J7:K7"/>
    <mergeCell ref="J8:K8"/>
    <mergeCell ref="A51:K51"/>
    <mergeCell ref="H22:I22"/>
    <mergeCell ref="J22:K22"/>
    <mergeCell ref="A30:C30"/>
    <mergeCell ref="D30:G30"/>
    <mergeCell ref="H30:I30"/>
    <mergeCell ref="J30:K30"/>
    <mergeCell ref="D28:F28"/>
    <mergeCell ref="D32:F32"/>
    <mergeCell ref="D34:F34"/>
    <mergeCell ref="D36:F36"/>
    <mergeCell ref="D26:F26"/>
    <mergeCell ref="A22:C22"/>
    <mergeCell ref="D22:G22"/>
    <mergeCell ref="A46:D46"/>
    <mergeCell ref="F46:J46"/>
    <mergeCell ref="A47:D47"/>
    <mergeCell ref="F47:J47"/>
    <mergeCell ref="J9:K9"/>
    <mergeCell ref="D9:G9"/>
    <mergeCell ref="H9:I9"/>
    <mergeCell ref="A9:C9"/>
    <mergeCell ref="D13:F13"/>
    <mergeCell ref="D14:F14"/>
    <mergeCell ref="D17:F17"/>
    <mergeCell ref="D18:F18"/>
    <mergeCell ref="D24:F24"/>
    <mergeCell ref="A1:J1"/>
    <mergeCell ref="A2:J2"/>
    <mergeCell ref="A4:J4"/>
    <mergeCell ref="A5:J5"/>
    <mergeCell ref="A6:J6"/>
  </mergeCells>
  <printOptions horizontalCentered="1"/>
  <pageMargins left="0.15748031496062992" right="0.15748031496062992" top="0.39370078740157483" bottom="0.15748031496062992" header="0" footer="0.15748031496062992"/>
  <pageSetup scale="65" orientation="portrait" r:id="rId1"/>
  <headerFooter alignWithMargins="0">
    <oddHeader xml:space="preserve">&amp;R&amp;"Arial,Normal"
</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1" tint="0.249977111117893"/>
    <pageSetUpPr fitToPage="1"/>
  </sheetPr>
  <dimension ref="A1:J35"/>
  <sheetViews>
    <sheetView workbookViewId="0">
      <selection sqref="A1:C1"/>
    </sheetView>
  </sheetViews>
  <sheetFormatPr baseColWidth="10" defaultRowHeight="12.75"/>
  <cols>
    <col min="1" max="1" width="4.5703125" style="2" customWidth="1"/>
    <col min="2" max="2" width="11.5703125" style="2" customWidth="1"/>
    <col min="3" max="3" width="12.5703125" style="2" customWidth="1"/>
    <col min="4" max="16384" width="11.42578125" style="2"/>
  </cols>
  <sheetData>
    <row r="1" spans="1:10">
      <c r="A1" s="854" t="s">
        <v>460</v>
      </c>
      <c r="B1" s="854"/>
      <c r="C1" s="854"/>
      <c r="D1" s="855"/>
      <c r="E1" s="855"/>
      <c r="F1" s="855"/>
      <c r="G1" s="855"/>
      <c r="H1" s="856" t="s">
        <v>461</v>
      </c>
      <c r="I1" s="856"/>
      <c r="J1" s="856"/>
    </row>
    <row r="2" spans="1:10" ht="18">
      <c r="A2" s="857" t="s">
        <v>1580</v>
      </c>
      <c r="B2" s="857"/>
      <c r="C2" s="857"/>
      <c r="D2" s="857"/>
      <c r="E2" s="857"/>
      <c r="F2" s="857"/>
      <c r="G2" s="857"/>
      <c r="H2" s="857"/>
      <c r="I2" s="857"/>
      <c r="J2" s="857"/>
    </row>
    <row r="3" spans="1:10" ht="15.75">
      <c r="A3" s="858" t="s">
        <v>1443</v>
      </c>
      <c r="B3" s="858"/>
      <c r="C3" s="858"/>
      <c r="D3" s="858"/>
      <c r="E3" s="858"/>
      <c r="F3" s="858"/>
      <c r="G3" s="858"/>
      <c r="H3" s="858"/>
      <c r="I3" s="858"/>
      <c r="J3" s="858"/>
    </row>
    <row r="4" spans="1:10" ht="15">
      <c r="A4" s="859" t="s">
        <v>1444</v>
      </c>
      <c r="B4" s="859"/>
      <c r="C4" s="859"/>
      <c r="D4" s="859"/>
      <c r="E4" s="859"/>
      <c r="F4" s="859"/>
      <c r="G4" s="859"/>
      <c r="H4" s="859"/>
      <c r="I4" s="859"/>
      <c r="J4" s="859"/>
    </row>
    <row r="5" spans="1:10" ht="15">
      <c r="A5" s="859" t="s">
        <v>1445</v>
      </c>
      <c r="B5" s="859"/>
      <c r="C5" s="859"/>
      <c r="D5" s="859"/>
      <c r="E5" s="859"/>
      <c r="F5" s="859"/>
      <c r="G5" s="859"/>
      <c r="H5" s="859"/>
      <c r="I5" s="859"/>
      <c r="J5" s="859"/>
    </row>
    <row r="6" spans="1:10" ht="15">
      <c r="A6" s="859" t="s">
        <v>1446</v>
      </c>
      <c r="B6" s="859"/>
      <c r="C6" s="859"/>
      <c r="D6" s="859"/>
      <c r="E6" s="859"/>
      <c r="F6" s="859"/>
      <c r="G6" s="859"/>
      <c r="H6" s="859"/>
      <c r="I6" s="859"/>
      <c r="J6" s="859"/>
    </row>
    <row r="7" spans="1:10" ht="5.25" customHeight="1" thickBot="1"/>
    <row r="8" spans="1:10" ht="15.75">
      <c r="A8" s="1004" t="s">
        <v>782</v>
      </c>
      <c r="B8" s="1005"/>
      <c r="C8" s="1005"/>
      <c r="D8" s="1005"/>
      <c r="E8" s="1005"/>
      <c r="F8" s="1005"/>
      <c r="G8" s="1005"/>
      <c r="H8" s="1005"/>
      <c r="I8" s="1005"/>
      <c r="J8" s="1006"/>
    </row>
    <row r="9" spans="1:10" s="4" customFormat="1" ht="5.25" customHeight="1">
      <c r="A9" s="201"/>
      <c r="B9" s="202"/>
      <c r="C9" s="202"/>
      <c r="D9" s="202"/>
      <c r="E9" s="202"/>
      <c r="F9" s="202"/>
      <c r="G9" s="202"/>
      <c r="H9" s="202"/>
      <c r="I9" s="202"/>
      <c r="J9" s="203"/>
    </row>
    <row r="10" spans="1:10" ht="18">
      <c r="A10" s="1124" t="s">
        <v>765</v>
      </c>
      <c r="B10" s="1125"/>
      <c r="C10" s="1125"/>
      <c r="D10" s="1125"/>
      <c r="E10" s="1125"/>
      <c r="F10" s="1125"/>
      <c r="G10" s="1125"/>
      <c r="H10" s="1125"/>
      <c r="I10" s="1125"/>
      <c r="J10" s="1126"/>
    </row>
    <row r="11" spans="1:10">
      <c r="A11" s="9"/>
      <c r="B11" s="4"/>
      <c r="C11" s="4"/>
      <c r="D11" s="4"/>
      <c r="E11" s="4"/>
      <c r="F11" s="4"/>
      <c r="G11" s="4"/>
      <c r="H11" s="4"/>
      <c r="I11" s="4"/>
      <c r="J11" s="10"/>
    </row>
    <row r="12" spans="1:10" ht="12.75" customHeight="1">
      <c r="A12" s="14"/>
      <c r="B12" s="15" t="s">
        <v>785</v>
      </c>
      <c r="C12" s="4"/>
      <c r="D12" s="204"/>
      <c r="E12" s="204"/>
      <c r="F12" s="204"/>
      <c r="G12" s="204"/>
      <c r="H12" s="204"/>
      <c r="I12" s="204"/>
      <c r="J12" s="205"/>
    </row>
    <row r="13" spans="1:10">
      <c r="A13" s="14"/>
      <c r="B13" s="15"/>
      <c r="C13" s="4"/>
      <c r="D13" s="204"/>
      <c r="E13" s="204"/>
      <c r="F13" s="204"/>
      <c r="G13" s="204"/>
      <c r="H13" s="204"/>
      <c r="I13" s="204"/>
      <c r="J13" s="205"/>
    </row>
    <row r="14" spans="1:10">
      <c r="A14" s="14"/>
      <c r="B14" s="15" t="s">
        <v>797</v>
      </c>
      <c r="C14" s="4"/>
      <c r="D14" s="4"/>
      <c r="E14" s="1122" t="s">
        <v>801</v>
      </c>
      <c r="F14" s="1122"/>
      <c r="G14" s="1122"/>
      <c r="H14" s="1122"/>
      <c r="I14" s="1122"/>
      <c r="J14" s="1123"/>
    </row>
    <row r="15" spans="1:10">
      <c r="A15" s="14"/>
      <c r="B15" s="15"/>
      <c r="C15" s="4"/>
      <c r="D15" s="4"/>
      <c r="E15" s="1122"/>
      <c r="F15" s="1122"/>
      <c r="G15" s="1122"/>
      <c r="H15" s="1122"/>
      <c r="I15" s="1122"/>
      <c r="J15" s="1123"/>
    </row>
    <row r="16" spans="1:10">
      <c r="A16" s="14"/>
      <c r="B16" s="15"/>
      <c r="C16" s="4"/>
      <c r="D16" s="4"/>
      <c r="E16" s="1122"/>
      <c r="F16" s="1122"/>
      <c r="G16" s="1122"/>
      <c r="H16" s="1122"/>
      <c r="I16" s="1122"/>
      <c r="J16" s="1123"/>
    </row>
    <row r="17" spans="1:10">
      <c r="A17" s="14"/>
      <c r="B17" s="15"/>
      <c r="C17" s="4"/>
      <c r="D17" s="4"/>
      <c r="E17" s="1122"/>
      <c r="F17" s="1122"/>
      <c r="G17" s="1122"/>
      <c r="H17" s="1122"/>
      <c r="I17" s="1122"/>
      <c r="J17" s="1123"/>
    </row>
    <row r="18" spans="1:10">
      <c r="A18" s="14"/>
      <c r="B18" s="15"/>
      <c r="C18" s="4"/>
      <c r="D18" s="4"/>
      <c r="E18" s="4"/>
      <c r="F18" s="4"/>
      <c r="G18" s="4"/>
      <c r="H18" s="4"/>
      <c r="I18" s="4"/>
      <c r="J18" s="10"/>
    </row>
    <row r="19" spans="1:10">
      <c r="A19" s="14"/>
      <c r="B19" s="15" t="s">
        <v>798</v>
      </c>
      <c r="C19" s="4"/>
      <c r="D19" s="4"/>
      <c r="E19" s="1122" t="s">
        <v>802</v>
      </c>
      <c r="F19" s="1122"/>
      <c r="G19" s="1122"/>
      <c r="H19" s="1122"/>
      <c r="I19" s="1122"/>
      <c r="J19" s="1123"/>
    </row>
    <row r="20" spans="1:10">
      <c r="A20" s="14"/>
      <c r="B20" s="15"/>
      <c r="C20" s="4"/>
      <c r="D20" s="4"/>
      <c r="E20" s="1122"/>
      <c r="F20" s="1122"/>
      <c r="G20" s="1122"/>
      <c r="H20" s="1122"/>
      <c r="I20" s="1122"/>
      <c r="J20" s="1123"/>
    </row>
    <row r="21" spans="1:10">
      <c r="A21" s="14"/>
      <c r="B21" s="15"/>
      <c r="C21" s="4"/>
      <c r="D21" s="4"/>
      <c r="E21" s="1122"/>
      <c r="F21" s="1122"/>
      <c r="G21" s="1122"/>
      <c r="H21" s="1122"/>
      <c r="I21" s="1122"/>
      <c r="J21" s="1123"/>
    </row>
    <row r="22" spans="1:10">
      <c r="A22" s="14"/>
      <c r="B22" s="15"/>
      <c r="C22" s="4"/>
      <c r="D22" s="4"/>
      <c r="E22" s="4"/>
      <c r="F22" s="4"/>
      <c r="G22" s="4"/>
      <c r="H22" s="4"/>
      <c r="I22" s="4"/>
      <c r="J22" s="10"/>
    </row>
    <row r="23" spans="1:10">
      <c r="A23" s="14"/>
      <c r="B23" s="15" t="s">
        <v>799</v>
      </c>
      <c r="C23" s="4"/>
      <c r="D23" s="4"/>
      <c r="E23" s="1122" t="s">
        <v>800</v>
      </c>
      <c r="F23" s="1122"/>
      <c r="G23" s="1122"/>
      <c r="H23" s="1122"/>
      <c r="I23" s="1122"/>
      <c r="J23" s="1123"/>
    </row>
    <row r="24" spans="1:10">
      <c r="A24" s="14"/>
      <c r="B24" s="15"/>
      <c r="C24" s="4"/>
      <c r="D24" s="4"/>
      <c r="E24" s="1122"/>
      <c r="F24" s="1122"/>
      <c r="G24" s="1122"/>
      <c r="H24" s="1122"/>
      <c r="I24" s="1122"/>
      <c r="J24" s="1123"/>
    </row>
    <row r="25" spans="1:10">
      <c r="A25" s="14"/>
      <c r="B25" s="15"/>
      <c r="C25" s="4"/>
      <c r="D25" s="4"/>
      <c r="E25" s="4"/>
      <c r="F25" s="4"/>
      <c r="G25" s="4"/>
      <c r="H25" s="4"/>
      <c r="I25" s="4"/>
      <c r="J25" s="10"/>
    </row>
    <row r="26" spans="1:10">
      <c r="A26" s="14"/>
      <c r="B26" s="15"/>
      <c r="C26" s="4"/>
      <c r="D26" s="4"/>
      <c r="E26" s="4"/>
      <c r="F26" s="4"/>
      <c r="G26" s="4"/>
      <c r="H26" s="4"/>
      <c r="I26" s="4"/>
      <c r="J26" s="10"/>
    </row>
    <row r="27" spans="1:10">
      <c r="A27" s="14"/>
      <c r="B27" s="15" t="s">
        <v>792</v>
      </c>
      <c r="C27" s="4"/>
      <c r="D27" s="4"/>
      <c r="E27" s="4" t="s">
        <v>803</v>
      </c>
      <c r="F27" s="4"/>
      <c r="G27" s="4"/>
      <c r="H27" s="4"/>
      <c r="I27" s="4"/>
      <c r="J27" s="10"/>
    </row>
    <row r="28" spans="1:10">
      <c r="A28" s="14"/>
      <c r="B28" s="15"/>
      <c r="C28" s="4"/>
      <c r="D28" s="4"/>
      <c r="E28" s="4"/>
      <c r="F28" s="4"/>
      <c r="G28" s="4"/>
      <c r="H28" s="4"/>
      <c r="I28" s="4"/>
      <c r="J28" s="10"/>
    </row>
    <row r="29" spans="1:10">
      <c r="A29" s="14"/>
      <c r="B29" s="15"/>
      <c r="C29" s="4"/>
      <c r="D29" s="4"/>
      <c r="E29" s="4"/>
      <c r="F29" s="4"/>
      <c r="G29" s="4"/>
      <c r="H29" s="4"/>
      <c r="I29" s="4"/>
      <c r="J29" s="10"/>
    </row>
    <row r="30" spans="1:10">
      <c r="A30" s="14"/>
      <c r="B30" s="4"/>
      <c r="C30" s="4"/>
      <c r="D30" s="4"/>
      <c r="E30" s="4"/>
      <c r="F30" s="4"/>
      <c r="G30" s="4"/>
      <c r="H30" s="4"/>
      <c r="I30" s="4"/>
      <c r="J30" s="10"/>
    </row>
    <row r="31" spans="1:10">
      <c r="A31" s="14"/>
      <c r="B31" s="4"/>
      <c r="C31" s="4"/>
      <c r="D31" s="4"/>
      <c r="E31" s="4"/>
      <c r="F31" s="4"/>
      <c r="G31" s="4"/>
      <c r="H31" s="4"/>
      <c r="I31" s="4"/>
      <c r="J31" s="10"/>
    </row>
    <row r="32" spans="1:10" ht="4.5" customHeight="1" thickBot="1">
      <c r="A32" s="16"/>
      <c r="B32" s="12"/>
      <c r="C32" s="12"/>
      <c r="D32" s="12"/>
      <c r="E32" s="12"/>
      <c r="F32" s="12"/>
      <c r="G32" s="12"/>
      <c r="H32" s="12"/>
      <c r="I32" s="12"/>
      <c r="J32" s="13"/>
    </row>
    <row r="34" spans="2:10">
      <c r="B34" s="1121" t="s">
        <v>1331</v>
      </c>
      <c r="C34" s="1121"/>
      <c r="D34" s="1121"/>
      <c r="E34" s="1121"/>
      <c r="F34" s="1121"/>
      <c r="G34" s="1121"/>
      <c r="H34" s="1121"/>
      <c r="I34" s="1121"/>
      <c r="J34" s="1121"/>
    </row>
    <row r="35" spans="2:10">
      <c r="B35" s="1121"/>
      <c r="C35" s="1121"/>
      <c r="D35" s="1121"/>
      <c r="E35" s="1121"/>
      <c r="F35" s="1121"/>
      <c r="G35" s="1121"/>
      <c r="H35" s="1121"/>
      <c r="I35" s="1121"/>
      <c r="J35" s="1121"/>
    </row>
  </sheetData>
  <mergeCells count="14">
    <mergeCell ref="B34:J35"/>
    <mergeCell ref="A6:J6"/>
    <mergeCell ref="A4:J4"/>
    <mergeCell ref="A5:J5"/>
    <mergeCell ref="E19:J21"/>
    <mergeCell ref="E23:J24"/>
    <mergeCell ref="A8:J8"/>
    <mergeCell ref="A10:J10"/>
    <mergeCell ref="E14:J17"/>
    <mergeCell ref="A1:C1"/>
    <mergeCell ref="D1:G1"/>
    <mergeCell ref="H1:J1"/>
    <mergeCell ref="A2:J2"/>
    <mergeCell ref="A3:J3"/>
  </mergeCells>
  <printOptions horizontalCentered="1"/>
  <pageMargins left="0.55118110236220474" right="0.62992125984251968" top="0.74803149606299213" bottom="0.15748031496062992" header="0" footer="0.15748031496062992"/>
  <pageSetup scale="87" fitToHeight="100" orientation="portrait"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B09A5B"/>
  </sheetPr>
  <dimension ref="A1:J58"/>
  <sheetViews>
    <sheetView zoomScale="86" zoomScaleNormal="86" workbookViewId="0">
      <pane ySplit="9" topLeftCell="A47" activePane="bottomLeft" state="frozen"/>
      <selection sqref="A1:C1"/>
      <selection pane="bottomLeft" sqref="A1:C1"/>
    </sheetView>
  </sheetViews>
  <sheetFormatPr baseColWidth="10" defaultRowHeight="12.75"/>
  <cols>
    <col min="1" max="1" width="5.7109375" style="2" customWidth="1"/>
    <col min="2" max="2" width="68.28515625" style="2" customWidth="1"/>
    <col min="3" max="3" width="10.7109375" style="2" customWidth="1"/>
    <col min="4" max="4" width="5.7109375" style="2" customWidth="1"/>
    <col min="5" max="6" width="21.5703125" style="2" customWidth="1"/>
    <col min="7" max="7" width="20.140625" style="2" customWidth="1"/>
    <col min="8" max="8" width="20.28515625" style="2" customWidth="1"/>
    <col min="9" max="16384" width="11.42578125" style="2"/>
  </cols>
  <sheetData>
    <row r="1" spans="1:10" ht="18" customHeight="1">
      <c r="A1" s="1017" t="s">
        <v>0</v>
      </c>
      <c r="B1" s="1017"/>
      <c r="C1" s="1017"/>
      <c r="D1" s="1017"/>
      <c r="E1" s="1017"/>
      <c r="F1" s="1017"/>
      <c r="G1" s="1017"/>
      <c r="H1" s="1017"/>
      <c r="I1" s="3"/>
      <c r="J1" s="3"/>
    </row>
    <row r="2" spans="1:10" ht="18" customHeight="1">
      <c r="A2" s="1017" t="str">
        <f>'3.INFORME DE OBLIGACIONES-LDF3'!A2:L2</f>
        <v>SECRETARIA EJECUTIVA DEL SISTEMA ANTICORRUPCION DEL ESTADO DE CHIAPAS</v>
      </c>
      <c r="B2" s="1017"/>
      <c r="C2" s="1017"/>
      <c r="D2" s="1017"/>
      <c r="E2" s="1017"/>
      <c r="F2" s="1017"/>
      <c r="G2" s="1017"/>
      <c r="H2" s="1017"/>
      <c r="I2" s="3"/>
      <c r="J2" s="3"/>
    </row>
    <row r="3" spans="1:10" ht="9.9499999999999993" customHeight="1">
      <c r="A3" s="691"/>
      <c r="B3" s="691"/>
      <c r="C3" s="691"/>
      <c r="D3" s="691"/>
      <c r="E3" s="691"/>
      <c r="F3" s="691"/>
      <c r="G3" s="691"/>
      <c r="H3" s="691"/>
      <c r="I3" s="3"/>
      <c r="J3" s="3"/>
    </row>
    <row r="4" spans="1:10" ht="18" customHeight="1">
      <c r="A4" s="1017" t="s">
        <v>1782</v>
      </c>
      <c r="B4" s="1017"/>
      <c r="C4" s="1017"/>
      <c r="D4" s="1017"/>
      <c r="E4" s="1017"/>
      <c r="F4" s="1017"/>
      <c r="G4" s="1017"/>
      <c r="H4" s="1017"/>
      <c r="I4" s="3"/>
      <c r="J4" s="3"/>
    </row>
    <row r="5" spans="1:10" ht="18" customHeight="1">
      <c r="A5" s="1017" t="s">
        <v>1461</v>
      </c>
      <c r="B5" s="1017"/>
      <c r="C5" s="1017"/>
      <c r="D5" s="1017"/>
      <c r="E5" s="1017"/>
      <c r="F5" s="1017"/>
      <c r="G5" s="1017"/>
      <c r="H5" s="1017"/>
      <c r="I5" s="3"/>
      <c r="J5" s="3"/>
    </row>
    <row r="6" spans="1:10" ht="18" customHeight="1">
      <c r="A6" s="1017" t="str">
        <f>'3.INFORME DE OBLIGACIONES-LDF3'!A6:L6</f>
        <v>DEL 1 DE ENERO AL 31 DE MARZO DE 2021</v>
      </c>
      <c r="B6" s="1017"/>
      <c r="C6" s="1017"/>
      <c r="D6" s="1017"/>
      <c r="E6" s="1017"/>
      <c r="F6" s="1017"/>
      <c r="G6" s="1017"/>
      <c r="H6" s="1017"/>
      <c r="I6" s="3"/>
      <c r="J6" s="3"/>
    </row>
    <row r="7" spans="1:10" ht="15">
      <c r="A7" s="495"/>
      <c r="B7" s="495"/>
      <c r="C7" s="495"/>
      <c r="D7" s="495"/>
      <c r="E7" s="495"/>
      <c r="F7" s="495"/>
      <c r="G7" s="495"/>
      <c r="H7" s="19" t="s">
        <v>485</v>
      </c>
      <c r="I7" s="3"/>
      <c r="J7" s="3"/>
    </row>
    <row r="8" spans="1:10" ht="15">
      <c r="A8" s="495"/>
      <c r="B8" s="495"/>
      <c r="C8" s="495"/>
      <c r="D8" s="495"/>
      <c r="E8" s="495"/>
      <c r="F8" s="495"/>
      <c r="G8" s="20" t="s">
        <v>5</v>
      </c>
      <c r="H8" s="21">
        <f>'3.INFORME DE OBLIGACIONES-LDF3'!L8</f>
        <v>44314</v>
      </c>
      <c r="I8" s="3"/>
      <c r="J8" s="3"/>
    </row>
    <row r="9" spans="1:10" ht="5.0999999999999996" customHeight="1">
      <c r="A9" s="495"/>
      <c r="B9" s="495"/>
      <c r="C9" s="495"/>
      <c r="D9" s="495"/>
      <c r="E9" s="495"/>
      <c r="F9" s="495"/>
      <c r="G9" s="495"/>
      <c r="H9" s="495"/>
      <c r="I9" s="3"/>
      <c r="J9" s="3"/>
    </row>
    <row r="10" spans="1:10">
      <c r="A10" s="1127" t="s">
        <v>1461</v>
      </c>
      <c r="B10" s="1127"/>
      <c r="C10" s="1127"/>
      <c r="D10" s="1127"/>
      <c r="E10" s="1127"/>
      <c r="F10" s="1127"/>
      <c r="G10" s="1127"/>
      <c r="H10" s="1127"/>
    </row>
    <row r="11" spans="1:10" ht="13.5" thickBot="1">
      <c r="A11" s="1128"/>
      <c r="B11" s="1128"/>
      <c r="C11" s="1128"/>
      <c r="D11" s="1128"/>
      <c r="E11" s="1128"/>
      <c r="F11" s="1128"/>
      <c r="G11" s="1128"/>
      <c r="H11" s="1128"/>
    </row>
    <row r="12" spans="1:10">
      <c r="A12" s="4"/>
      <c r="B12" s="4"/>
      <c r="C12" s="4"/>
      <c r="D12" s="4"/>
      <c r="E12" s="4"/>
      <c r="F12" s="4"/>
      <c r="G12" s="29"/>
      <c r="H12" s="29"/>
    </row>
    <row r="13" spans="1:10">
      <c r="A13" s="4"/>
      <c r="B13" s="4"/>
      <c r="C13" s="4"/>
      <c r="D13" s="4"/>
      <c r="E13" s="4"/>
      <c r="F13" s="4"/>
      <c r="G13" s="29"/>
      <c r="H13" s="29"/>
    </row>
    <row r="14" spans="1:10">
      <c r="A14" s="4"/>
      <c r="B14" s="4"/>
      <c r="C14" s="4"/>
      <c r="D14" s="4"/>
      <c r="E14" s="4"/>
      <c r="F14" s="4"/>
      <c r="G14" s="29"/>
      <c r="H14" s="29"/>
    </row>
    <row r="15" spans="1:10">
      <c r="A15" s="4"/>
      <c r="B15" s="4"/>
      <c r="C15" s="4"/>
      <c r="D15" s="4"/>
      <c r="E15" s="4"/>
      <c r="F15" s="4"/>
      <c r="G15" s="29"/>
      <c r="H15" s="29"/>
    </row>
    <row r="16" spans="1:10">
      <c r="A16" s="4"/>
      <c r="B16" s="4"/>
      <c r="C16" s="4"/>
      <c r="D16" s="4"/>
      <c r="E16" s="4"/>
      <c r="F16" s="4"/>
      <c r="G16" s="29"/>
      <c r="H16" s="29"/>
    </row>
    <row r="17" spans="1:8">
      <c r="A17" s="4"/>
      <c r="B17" s="4"/>
      <c r="C17" s="4"/>
      <c r="D17" s="4"/>
      <c r="E17" s="4"/>
      <c r="F17" s="4"/>
      <c r="G17" s="29"/>
      <c r="H17" s="29"/>
    </row>
    <row r="18" spans="1:8">
      <c r="A18" s="4"/>
      <c r="B18" s="4"/>
      <c r="C18" s="4"/>
      <c r="D18" s="4"/>
      <c r="E18" s="4"/>
      <c r="F18" s="4"/>
      <c r="G18" s="29"/>
      <c r="H18" s="29"/>
    </row>
    <row r="19" spans="1:8">
      <c r="A19" s="4"/>
      <c r="B19" s="4"/>
      <c r="C19" s="4"/>
      <c r="D19" s="4"/>
      <c r="E19" s="4"/>
      <c r="F19" s="4"/>
      <c r="G19" s="29"/>
      <c r="H19" s="29"/>
    </row>
    <row r="20" spans="1:8">
      <c r="A20" s="4"/>
      <c r="B20" s="4"/>
      <c r="C20" s="4"/>
      <c r="D20" s="4"/>
      <c r="E20" s="4"/>
      <c r="F20" s="4"/>
      <c r="G20" s="29"/>
      <c r="H20" s="29"/>
    </row>
    <row r="21" spans="1:8">
      <c r="A21" s="4"/>
      <c r="B21" s="4"/>
      <c r="C21" s="4"/>
      <c r="D21" s="4"/>
      <c r="E21" s="4"/>
      <c r="F21" s="4"/>
      <c r="G21" s="29"/>
      <c r="H21" s="29"/>
    </row>
    <row r="22" spans="1:8">
      <c r="A22" s="4"/>
      <c r="B22" s="4"/>
      <c r="C22" s="4"/>
      <c r="D22" s="4"/>
      <c r="E22" s="4"/>
      <c r="F22" s="4"/>
      <c r="G22" s="29"/>
      <c r="H22" s="29"/>
    </row>
    <row r="23" spans="1:8">
      <c r="A23" s="4"/>
      <c r="B23" s="4"/>
      <c r="C23" s="4"/>
      <c r="D23" s="4"/>
      <c r="E23" s="4"/>
      <c r="F23" s="4"/>
      <c r="G23" s="29"/>
      <c r="H23" s="29"/>
    </row>
    <row r="24" spans="1:8">
      <c r="A24" s="4"/>
      <c r="B24" s="4"/>
      <c r="C24" s="4"/>
      <c r="D24" s="4"/>
      <c r="E24" s="4"/>
      <c r="F24" s="4"/>
      <c r="G24" s="29"/>
      <c r="H24" s="29"/>
    </row>
    <row r="25" spans="1:8">
      <c r="A25" s="4"/>
      <c r="B25" s="4"/>
      <c r="C25" s="4"/>
      <c r="D25" s="4"/>
      <c r="E25" s="4"/>
      <c r="F25" s="4"/>
      <c r="G25" s="29"/>
      <c r="H25" s="29"/>
    </row>
    <row r="26" spans="1:8">
      <c r="A26" s="4"/>
      <c r="B26" s="4"/>
      <c r="C26" s="4"/>
      <c r="D26" s="4"/>
      <c r="E26" s="4"/>
      <c r="F26" s="4"/>
      <c r="G26" s="29"/>
      <c r="H26" s="29"/>
    </row>
    <row r="27" spans="1:8">
      <c r="A27" s="4"/>
      <c r="B27" s="4"/>
      <c r="C27" s="4"/>
      <c r="D27" s="4"/>
      <c r="E27" s="4"/>
      <c r="F27" s="4"/>
      <c r="G27" s="29"/>
      <c r="H27" s="29"/>
    </row>
    <row r="28" spans="1:8">
      <c r="A28" s="4"/>
      <c r="B28" s="4"/>
      <c r="C28" s="4"/>
      <c r="D28" s="4"/>
      <c r="E28" s="4"/>
      <c r="F28" s="4"/>
      <c r="G28" s="29"/>
      <c r="H28" s="29"/>
    </row>
    <row r="29" spans="1:8">
      <c r="A29" s="4"/>
      <c r="B29" s="4"/>
      <c r="C29" s="4"/>
      <c r="D29" s="4"/>
      <c r="E29" s="4"/>
      <c r="F29" s="4"/>
      <c r="G29" s="29"/>
      <c r="H29" s="29"/>
    </row>
    <row r="30" spans="1:8">
      <c r="A30" s="4"/>
      <c r="B30" s="4"/>
      <c r="C30" s="4"/>
      <c r="D30" s="4"/>
      <c r="E30" s="4"/>
      <c r="F30" s="4"/>
      <c r="G30" s="29"/>
      <c r="H30" s="29"/>
    </row>
    <row r="31" spans="1:8">
      <c r="A31" s="4"/>
      <c r="B31" s="4"/>
      <c r="C31" s="4"/>
      <c r="D31" s="4"/>
      <c r="E31" s="4"/>
      <c r="F31" s="4"/>
      <c r="G31" s="29"/>
      <c r="H31" s="29"/>
    </row>
    <row r="32" spans="1:8">
      <c r="A32" s="4"/>
      <c r="B32" s="4"/>
      <c r="C32" s="4"/>
      <c r="D32" s="4"/>
      <c r="E32" s="4"/>
      <c r="F32" s="4"/>
      <c r="G32" s="29"/>
      <c r="H32" s="29"/>
    </row>
    <row r="33" spans="1:8">
      <c r="A33" s="4"/>
      <c r="B33" s="4"/>
      <c r="C33" s="4"/>
      <c r="D33" s="4"/>
      <c r="E33" s="4"/>
      <c r="F33" s="4"/>
      <c r="G33" s="29"/>
      <c r="H33" s="29"/>
    </row>
    <row r="34" spans="1:8">
      <c r="A34" s="4"/>
      <c r="B34" s="4"/>
      <c r="C34" s="4"/>
      <c r="D34" s="4"/>
      <c r="E34" s="4"/>
      <c r="F34" s="4"/>
      <c r="G34" s="29"/>
      <c r="H34" s="29"/>
    </row>
    <row r="35" spans="1:8">
      <c r="A35" s="4"/>
      <c r="B35" s="4"/>
      <c r="C35" s="4"/>
      <c r="D35" s="4"/>
      <c r="E35" s="4"/>
      <c r="F35" s="4"/>
      <c r="G35" s="29"/>
      <c r="H35" s="29"/>
    </row>
    <row r="36" spans="1:8">
      <c r="A36" s="4"/>
      <c r="B36" s="4"/>
      <c r="C36" s="4"/>
      <c r="D36" s="4"/>
      <c r="E36" s="4"/>
      <c r="F36" s="4"/>
      <c r="G36" s="29"/>
      <c r="H36" s="29"/>
    </row>
    <row r="37" spans="1:8">
      <c r="A37" s="4"/>
      <c r="B37" s="4"/>
      <c r="C37" s="4"/>
      <c r="D37" s="4"/>
      <c r="E37" s="4"/>
      <c r="F37" s="4"/>
      <c r="G37" s="29"/>
      <c r="H37" s="29"/>
    </row>
    <row r="38" spans="1:8">
      <c r="A38" s="4"/>
      <c r="B38" s="4"/>
      <c r="C38" s="4"/>
      <c r="D38" s="4"/>
      <c r="E38" s="4"/>
      <c r="F38" s="4"/>
      <c r="G38" s="29"/>
      <c r="H38" s="29"/>
    </row>
    <row r="39" spans="1:8">
      <c r="A39" s="4"/>
      <c r="B39" s="4"/>
      <c r="C39" s="4"/>
      <c r="D39" s="4"/>
      <c r="E39" s="4"/>
      <c r="F39" s="4"/>
      <c r="G39" s="29"/>
      <c r="H39" s="29"/>
    </row>
    <row r="40" spans="1:8">
      <c r="A40" s="4"/>
      <c r="B40" s="4"/>
      <c r="C40" s="4"/>
      <c r="D40" s="4"/>
      <c r="E40" s="4"/>
      <c r="F40" s="4"/>
      <c r="G40" s="29"/>
      <c r="H40" s="29"/>
    </row>
    <row r="41" spans="1:8">
      <c r="A41" s="4"/>
      <c r="B41" s="4"/>
      <c r="C41" s="4"/>
      <c r="D41" s="4"/>
      <c r="E41" s="4"/>
      <c r="F41" s="4"/>
      <c r="G41" s="29"/>
      <c r="H41" s="29"/>
    </row>
    <row r="42" spans="1:8">
      <c r="A42" s="4"/>
      <c r="B42" s="4"/>
      <c r="C42" s="4"/>
      <c r="D42" s="4"/>
      <c r="E42" s="4"/>
      <c r="F42" s="4"/>
      <c r="G42" s="29"/>
      <c r="H42" s="29"/>
    </row>
    <row r="43" spans="1:8">
      <c r="A43" s="4"/>
      <c r="B43" s="4"/>
      <c r="C43" s="4"/>
      <c r="D43" s="4"/>
      <c r="E43" s="4"/>
      <c r="F43" s="4"/>
      <c r="G43" s="29"/>
      <c r="H43" s="29"/>
    </row>
    <row r="44" spans="1:8">
      <c r="A44" s="4"/>
      <c r="B44" s="4"/>
      <c r="C44" s="4"/>
      <c r="D44" s="4"/>
      <c r="E44" s="4"/>
      <c r="F44" s="4"/>
      <c r="G44" s="29"/>
      <c r="H44" s="29"/>
    </row>
    <row r="45" spans="1:8">
      <c r="A45" s="4"/>
      <c r="B45" s="4"/>
      <c r="C45" s="4"/>
      <c r="D45" s="4"/>
      <c r="E45" s="4"/>
      <c r="F45" s="4"/>
      <c r="G45" s="29"/>
      <c r="H45" s="29"/>
    </row>
    <row r="46" spans="1:8">
      <c r="A46" s="4"/>
      <c r="B46" s="4"/>
      <c r="C46" s="4"/>
      <c r="D46" s="4"/>
      <c r="E46" s="4"/>
      <c r="F46" s="4"/>
      <c r="G46" s="29"/>
      <c r="H46" s="29"/>
    </row>
    <row r="47" spans="1:8">
      <c r="A47" s="4"/>
      <c r="B47" s="4"/>
      <c r="C47" s="4"/>
      <c r="D47" s="4"/>
      <c r="E47" s="4"/>
      <c r="F47" s="4"/>
      <c r="G47" s="29"/>
      <c r="H47" s="29"/>
    </row>
    <row r="48" spans="1:8">
      <c r="A48" s="4"/>
      <c r="B48" s="4"/>
      <c r="C48" s="4"/>
      <c r="D48" s="4"/>
      <c r="E48" s="4"/>
      <c r="F48" s="4"/>
      <c r="G48" s="29"/>
      <c r="H48" s="29"/>
    </row>
    <row r="49" spans="1:8">
      <c r="A49" s="4"/>
      <c r="B49" s="4"/>
      <c r="C49" s="4"/>
      <c r="D49" s="4"/>
      <c r="E49" s="4"/>
      <c r="F49" s="4"/>
      <c r="G49" s="29"/>
      <c r="H49" s="29"/>
    </row>
    <row r="50" spans="1:8">
      <c r="A50" s="4"/>
      <c r="B50" s="4"/>
      <c r="C50" s="4"/>
      <c r="D50" s="4"/>
      <c r="E50" s="4"/>
      <c r="F50" s="4"/>
      <c r="G50" s="29"/>
      <c r="H50" s="29"/>
    </row>
    <row r="51" spans="1:8">
      <c r="A51" s="4"/>
      <c r="B51" s="4"/>
      <c r="C51" s="4"/>
      <c r="D51" s="4"/>
      <c r="E51" s="4"/>
      <c r="F51" s="4"/>
      <c r="G51" s="29"/>
      <c r="H51" s="29"/>
    </row>
    <row r="52" spans="1:8">
      <c r="A52" s="1018" t="s">
        <v>1775</v>
      </c>
      <c r="B52" s="1018"/>
      <c r="C52" s="1018"/>
      <c r="D52" s="4"/>
      <c r="E52" s="1018" t="s">
        <v>1783</v>
      </c>
      <c r="F52" s="1018"/>
      <c r="G52" s="1018"/>
      <c r="H52" s="1018"/>
    </row>
    <row r="53" spans="1:8">
      <c r="A53" s="1015" t="s">
        <v>1776</v>
      </c>
      <c r="B53" s="1015"/>
      <c r="C53" s="1015"/>
      <c r="D53" s="4"/>
      <c r="E53" s="1015" t="s">
        <v>1784</v>
      </c>
      <c r="F53" s="1015"/>
      <c r="G53" s="1015"/>
      <c r="H53" s="1015"/>
    </row>
    <row r="54" spans="1:8">
      <c r="A54" s="494"/>
      <c r="B54" s="494"/>
      <c r="C54" s="494"/>
      <c r="D54" s="4"/>
      <c r="E54" s="494"/>
      <c r="F54" s="494"/>
      <c r="G54" s="494"/>
      <c r="H54" s="494"/>
    </row>
    <row r="55" spans="1:8">
      <c r="A55" s="4"/>
      <c r="B55" s="4"/>
      <c r="C55" s="4"/>
      <c r="D55" s="4"/>
      <c r="E55" s="4"/>
      <c r="F55" s="4"/>
      <c r="G55" s="29"/>
      <c r="H55" s="29"/>
    </row>
    <row r="56" spans="1:8" ht="15">
      <c r="A56" s="1017"/>
      <c r="B56" s="1017"/>
      <c r="C56" s="1017"/>
      <c r="D56" s="1017"/>
      <c r="E56" s="1017"/>
      <c r="F56" s="1017"/>
      <c r="G56" s="1017"/>
      <c r="H56" s="1017"/>
    </row>
    <row r="57" spans="1:8">
      <c r="A57" s="4"/>
      <c r="B57" s="4"/>
      <c r="C57" s="4"/>
      <c r="D57" s="4"/>
      <c r="E57" s="4"/>
      <c r="F57" s="4"/>
      <c r="G57" s="29"/>
      <c r="H57" s="29"/>
    </row>
    <row r="58" spans="1:8">
      <c r="G58" s="17"/>
      <c r="H58" s="17"/>
    </row>
  </sheetData>
  <mergeCells count="11">
    <mergeCell ref="A10:H11"/>
    <mergeCell ref="A1:H1"/>
    <mergeCell ref="A2:H2"/>
    <mergeCell ref="A4:H4"/>
    <mergeCell ref="A5:H5"/>
    <mergeCell ref="A6:H6"/>
    <mergeCell ref="A53:C53"/>
    <mergeCell ref="E53:H53"/>
    <mergeCell ref="A56:H56"/>
    <mergeCell ref="A52:C52"/>
    <mergeCell ref="E52:H52"/>
  </mergeCells>
  <printOptions horizontalCentered="1"/>
  <pageMargins left="0.15748031496062992" right="0.15748031496062992" top="0.39370078740157483" bottom="0.15748031496062992" header="0" footer="0.15748031496062992"/>
  <pageSetup scale="55" orientation="portrait"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B09A5B"/>
    <pageSetUpPr fitToPage="1"/>
  </sheetPr>
  <dimension ref="A1:L62"/>
  <sheetViews>
    <sheetView topLeftCell="A41" zoomScale="86" zoomScaleNormal="86" workbookViewId="0">
      <selection sqref="A1:C1"/>
    </sheetView>
  </sheetViews>
  <sheetFormatPr baseColWidth="10" defaultRowHeight="12.75"/>
  <cols>
    <col min="1" max="1" width="31.28515625" style="2" customWidth="1"/>
    <col min="2" max="2" width="29.5703125" style="2" customWidth="1"/>
    <col min="3" max="3" width="13" style="2" customWidth="1"/>
    <col min="4" max="4" width="6.5703125" style="2" customWidth="1"/>
    <col min="5" max="5" width="25.28515625" style="2" customWidth="1"/>
    <col min="6" max="6" width="0.85546875" style="2" customWidth="1"/>
    <col min="7" max="7" width="25.28515625" style="2" customWidth="1"/>
    <col min="8" max="8" width="0.85546875" style="2" customWidth="1"/>
    <col min="9" max="9" width="23.85546875" style="2" customWidth="1"/>
    <col min="10" max="10" width="3.140625" style="2" customWidth="1"/>
    <col min="11" max="16384" width="11.42578125" style="2"/>
  </cols>
  <sheetData>
    <row r="1" spans="1:12" ht="18" customHeight="1">
      <c r="A1" s="1017" t="s">
        <v>0</v>
      </c>
      <c r="B1" s="1017"/>
      <c r="C1" s="1017"/>
      <c r="D1" s="1017"/>
      <c r="E1" s="1017"/>
      <c r="F1" s="1017"/>
      <c r="G1" s="1017"/>
      <c r="H1" s="1017"/>
      <c r="I1" s="1017"/>
      <c r="J1" s="148"/>
      <c r="K1" s="3"/>
      <c r="L1" s="3"/>
    </row>
    <row r="2" spans="1:12" ht="18" customHeight="1">
      <c r="A2" s="1017" t="str">
        <f>'1.ESF (Rubros)'!A2:I2</f>
        <v>SECRETARIA EJECUTIVA DEL SISTEMA ANTICORRUPCION DEL ESTADO DE CHIAPAS</v>
      </c>
      <c r="B2" s="1017"/>
      <c r="C2" s="1017"/>
      <c r="D2" s="1017"/>
      <c r="E2" s="1017"/>
      <c r="F2" s="1017"/>
      <c r="G2" s="1017"/>
      <c r="H2" s="1017"/>
      <c r="I2" s="1017"/>
      <c r="J2" s="148"/>
      <c r="K2" s="3"/>
      <c r="L2" s="3"/>
    </row>
    <row r="3" spans="1:12" ht="9.9499999999999993" customHeight="1">
      <c r="A3" s="682"/>
      <c r="B3" s="682"/>
      <c r="C3" s="682"/>
      <c r="D3" s="682"/>
      <c r="E3" s="682"/>
      <c r="F3" s="682"/>
      <c r="G3" s="682"/>
      <c r="H3" s="682"/>
      <c r="I3" s="682"/>
      <c r="J3" s="682"/>
      <c r="K3" s="3"/>
      <c r="L3" s="3"/>
    </row>
    <row r="4" spans="1:12" ht="18" customHeight="1">
      <c r="A4" s="1017" t="s">
        <v>1782</v>
      </c>
      <c r="B4" s="1017"/>
      <c r="C4" s="1017"/>
      <c r="D4" s="1017"/>
      <c r="E4" s="1017"/>
      <c r="F4" s="1017"/>
      <c r="G4" s="1017"/>
      <c r="H4" s="1017"/>
      <c r="I4" s="1017"/>
      <c r="J4" s="148"/>
      <c r="K4" s="3"/>
      <c r="L4" s="3"/>
    </row>
    <row r="5" spans="1:12" ht="18" customHeight="1">
      <c r="A5" s="1017" t="s">
        <v>760</v>
      </c>
      <c r="B5" s="1017"/>
      <c r="C5" s="1017"/>
      <c r="D5" s="1017"/>
      <c r="E5" s="1017"/>
      <c r="F5" s="1017"/>
      <c r="G5" s="1017"/>
      <c r="H5" s="1017"/>
      <c r="I5" s="1017"/>
      <c r="J5" s="148"/>
      <c r="K5" s="3"/>
      <c r="L5" s="3"/>
    </row>
    <row r="6" spans="1:12" ht="18" customHeight="1">
      <c r="A6" s="1133" t="str">
        <f>'3.EA'!A6</f>
        <v>DEL 1 DE ENERO AL 31 DE MARZO DE 2021</v>
      </c>
      <c r="B6" s="1133"/>
      <c r="C6" s="1133"/>
      <c r="D6" s="1133"/>
      <c r="E6" s="1133"/>
      <c r="F6" s="1133"/>
      <c r="G6" s="1133"/>
      <c r="H6" s="1133"/>
      <c r="I6" s="1133"/>
      <c r="J6" s="188"/>
      <c r="K6" s="3"/>
      <c r="L6" s="3"/>
    </row>
    <row r="7" spans="1:12" ht="15">
      <c r="A7" s="148"/>
      <c r="B7" s="148"/>
      <c r="C7" s="148"/>
      <c r="D7" s="148"/>
      <c r="E7" s="148"/>
      <c r="F7" s="188"/>
      <c r="G7" s="560"/>
      <c r="H7" s="560"/>
      <c r="I7" s="187"/>
      <c r="J7" s="187"/>
      <c r="K7" s="3"/>
      <c r="L7" s="3"/>
    </row>
    <row r="8" spans="1:12" ht="13.5" thickBot="1">
      <c r="A8" s="4"/>
      <c r="B8" s="4"/>
      <c r="C8" s="4"/>
      <c r="D8" s="4"/>
      <c r="E8" s="20"/>
      <c r="F8" s="4"/>
      <c r="G8" s="20" t="s">
        <v>5</v>
      </c>
      <c r="H8" s="20"/>
      <c r="I8" s="1118">
        <f>'1.ESF (Rubros)'!I8</f>
        <v>44314</v>
      </c>
      <c r="J8" s="1118"/>
    </row>
    <row r="9" spans="1:12" ht="23.25" customHeight="1" thickBot="1">
      <c r="A9" s="1129" t="s">
        <v>764</v>
      </c>
      <c r="B9" s="1130"/>
      <c r="C9" s="1130"/>
      <c r="D9" s="1130"/>
      <c r="E9" s="1047" t="s">
        <v>761</v>
      </c>
      <c r="F9" s="1057"/>
      <c r="G9" s="1057"/>
      <c r="H9" s="1057"/>
      <c r="I9" s="1057"/>
      <c r="J9" s="1048"/>
    </row>
    <row r="10" spans="1:12" ht="24" customHeight="1" thickBot="1">
      <c r="A10" s="1131"/>
      <c r="B10" s="1132"/>
      <c r="C10" s="1132"/>
      <c r="D10" s="1132"/>
      <c r="E10" s="1047" t="s">
        <v>762</v>
      </c>
      <c r="F10" s="1048"/>
      <c r="G10" s="694" t="s">
        <v>763</v>
      </c>
      <c r="H10" s="694"/>
      <c r="I10" s="1047" t="s">
        <v>1460</v>
      </c>
      <c r="J10" s="1048"/>
    </row>
    <row r="11" spans="1:12" ht="5.25" customHeight="1">
      <c r="A11" s="51"/>
      <c r="B11" s="174"/>
      <c r="C11" s="174"/>
      <c r="D11" s="174"/>
      <c r="E11" s="174"/>
      <c r="F11" s="174"/>
      <c r="G11" s="174"/>
      <c r="H11" s="174"/>
      <c r="I11" s="174"/>
      <c r="J11" s="4"/>
    </row>
    <row r="12" spans="1:12" s="40" customFormat="1" ht="2.25" customHeight="1">
      <c r="A12" s="173"/>
      <c r="B12" s="175"/>
      <c r="C12" s="175"/>
      <c r="D12" s="175"/>
      <c r="E12" s="175"/>
      <c r="F12" s="175"/>
      <c r="G12" s="175"/>
      <c r="H12" s="175"/>
      <c r="I12" s="561"/>
    </row>
    <row r="13" spans="1:12" s="40" customFormat="1" ht="17.100000000000001" customHeight="1">
      <c r="A13" s="173"/>
      <c r="B13" s="175"/>
      <c r="C13" s="175"/>
      <c r="D13" s="175"/>
      <c r="E13" s="175"/>
      <c r="F13" s="175"/>
      <c r="G13" s="175"/>
      <c r="H13" s="175"/>
      <c r="I13" s="561"/>
    </row>
    <row r="14" spans="1:12" s="40" customFormat="1" ht="17.100000000000001" customHeight="1">
      <c r="A14" s="173"/>
      <c r="B14" s="175"/>
      <c r="C14" s="175"/>
      <c r="D14" s="175"/>
      <c r="E14" s="175"/>
      <c r="F14" s="175"/>
      <c r="G14" s="175"/>
      <c r="H14" s="175"/>
      <c r="I14" s="561"/>
    </row>
    <row r="15" spans="1:12" s="40" customFormat="1" ht="17.100000000000001" customHeight="1">
      <c r="A15" s="173"/>
      <c r="B15" s="175"/>
      <c r="C15" s="175"/>
      <c r="D15" s="175"/>
      <c r="E15" s="175"/>
      <c r="F15" s="175"/>
      <c r="G15" s="175"/>
      <c r="H15" s="175"/>
      <c r="I15" s="561"/>
    </row>
    <row r="16" spans="1:12" s="40" customFormat="1" ht="17.100000000000001" customHeight="1">
      <c r="A16" s="173"/>
      <c r="B16" s="90"/>
      <c r="C16" s="90"/>
      <c r="D16" s="90"/>
      <c r="E16" s="90"/>
      <c r="F16" s="90"/>
      <c r="G16" s="90"/>
      <c r="H16" s="90"/>
      <c r="I16" s="562"/>
      <c r="J16" s="559"/>
    </row>
    <row r="17" spans="1:10" s="40" customFormat="1" ht="17.100000000000001" customHeight="1">
      <c r="A17" s="173"/>
      <c r="B17" s="178"/>
      <c r="C17" s="178"/>
      <c r="D17" s="178"/>
      <c r="E17" s="90"/>
      <c r="F17" s="90"/>
      <c r="G17" s="90"/>
      <c r="H17" s="90"/>
      <c r="I17" s="562"/>
      <c r="J17" s="559"/>
    </row>
    <row r="18" spans="1:10" s="40" customFormat="1" ht="17.100000000000001" customHeight="1">
      <c r="A18" s="173"/>
      <c r="B18" s="178"/>
      <c r="C18" s="178"/>
      <c r="D18" s="178"/>
      <c r="E18" s="90"/>
      <c r="F18" s="90"/>
      <c r="G18" s="90"/>
      <c r="H18" s="90"/>
      <c r="I18" s="562"/>
      <c r="J18" s="559"/>
    </row>
    <row r="19" spans="1:10" s="40" customFormat="1" ht="17.100000000000001" customHeight="1">
      <c r="A19" s="173"/>
      <c r="B19" s="178"/>
      <c r="C19" s="178"/>
      <c r="D19" s="178"/>
      <c r="E19" s="90"/>
      <c r="F19" s="90"/>
      <c r="G19" s="90"/>
      <c r="H19" s="90"/>
      <c r="I19" s="562"/>
      <c r="J19" s="559"/>
    </row>
    <row r="20" spans="1:10" s="40" customFormat="1" ht="17.100000000000001" customHeight="1">
      <c r="A20" s="173"/>
      <c r="B20" s="178"/>
      <c r="C20" s="178"/>
      <c r="D20" s="178"/>
      <c r="E20" s="90"/>
      <c r="F20" s="90"/>
      <c r="G20" s="90"/>
      <c r="H20" s="90"/>
      <c r="I20" s="562"/>
      <c r="J20" s="559"/>
    </row>
    <row r="21" spans="1:10" s="40" customFormat="1" ht="17.100000000000001" customHeight="1">
      <c r="A21" s="173"/>
      <c r="B21" s="178"/>
      <c r="C21" s="178"/>
      <c r="D21" s="178"/>
      <c r="E21" s="90"/>
      <c r="F21" s="90"/>
      <c r="G21" s="90"/>
      <c r="H21" s="90"/>
      <c r="I21" s="562"/>
      <c r="J21" s="559"/>
    </row>
    <row r="22" spans="1:10" s="40" customFormat="1" ht="17.100000000000001" customHeight="1">
      <c r="A22" s="173"/>
      <c r="B22" s="178"/>
      <c r="C22" s="178"/>
      <c r="D22" s="178"/>
      <c r="E22" s="90"/>
      <c r="F22" s="90"/>
      <c r="G22" s="90"/>
      <c r="H22" s="90"/>
      <c r="I22" s="562"/>
      <c r="J22" s="559"/>
    </row>
    <row r="23" spans="1:10" s="40" customFormat="1" ht="17.100000000000001" customHeight="1">
      <c r="A23" s="173"/>
      <c r="B23" s="178"/>
      <c r="C23" s="178"/>
      <c r="D23" s="178"/>
      <c r="E23" s="90"/>
      <c r="F23" s="90"/>
      <c r="G23" s="90"/>
      <c r="H23" s="90"/>
      <c r="I23" s="562"/>
      <c r="J23" s="559"/>
    </row>
    <row r="24" spans="1:10" s="40" customFormat="1" ht="17.100000000000001" customHeight="1">
      <c r="A24" s="173"/>
      <c r="B24" s="180"/>
      <c r="C24" s="180"/>
      <c r="D24" s="180"/>
      <c r="E24" s="90"/>
      <c r="F24" s="90"/>
      <c r="G24" s="90"/>
      <c r="H24" s="90"/>
      <c r="I24" s="562"/>
      <c r="J24" s="559"/>
    </row>
    <row r="25" spans="1:10" s="40" customFormat="1" ht="17.100000000000001" customHeight="1">
      <c r="A25" s="173"/>
      <c r="B25" s="178"/>
      <c r="C25" s="178"/>
      <c r="D25" s="178"/>
      <c r="E25" s="90"/>
      <c r="F25" s="90"/>
      <c r="G25" s="90"/>
      <c r="H25" s="90"/>
      <c r="I25" s="562"/>
      <c r="J25" s="559"/>
    </row>
    <row r="26" spans="1:10" s="40" customFormat="1" ht="17.100000000000001" customHeight="1">
      <c r="A26" s="173"/>
      <c r="B26" s="178"/>
      <c r="C26" s="178"/>
      <c r="D26" s="178"/>
      <c r="E26" s="90"/>
      <c r="F26" s="90"/>
      <c r="G26" s="90"/>
      <c r="H26" s="90"/>
      <c r="I26" s="562"/>
      <c r="J26" s="559"/>
    </row>
    <row r="27" spans="1:10" s="40" customFormat="1" ht="17.100000000000001" customHeight="1">
      <c r="A27" s="173"/>
      <c r="B27" s="178"/>
      <c r="C27" s="178"/>
      <c r="D27" s="178"/>
      <c r="E27" s="90"/>
      <c r="F27" s="90"/>
      <c r="G27" s="90"/>
      <c r="H27" s="90"/>
      <c r="I27" s="562"/>
      <c r="J27" s="559"/>
    </row>
    <row r="28" spans="1:10" s="40" customFormat="1" ht="17.100000000000001" customHeight="1">
      <c r="A28" s="173"/>
      <c r="B28" s="178"/>
      <c r="C28" s="178"/>
      <c r="D28" s="178"/>
      <c r="E28" s="90"/>
      <c r="F28" s="90"/>
      <c r="G28" s="90"/>
      <c r="H28" s="90"/>
      <c r="I28" s="562"/>
      <c r="J28" s="559"/>
    </row>
    <row r="29" spans="1:10" s="40" customFormat="1" ht="17.100000000000001" customHeight="1">
      <c r="A29" s="173"/>
      <c r="B29" s="178"/>
      <c r="C29" s="178"/>
      <c r="D29" s="178"/>
      <c r="E29" s="90"/>
      <c r="F29" s="90"/>
      <c r="G29" s="90"/>
      <c r="H29" s="90"/>
      <c r="I29" s="562"/>
      <c r="J29" s="559"/>
    </row>
    <row r="30" spans="1:10" s="40" customFormat="1" ht="17.100000000000001" customHeight="1">
      <c r="A30" s="173"/>
      <c r="B30" s="178"/>
      <c r="C30" s="178"/>
      <c r="D30" s="178"/>
      <c r="E30" s="90"/>
      <c r="F30" s="90"/>
      <c r="G30" s="90"/>
      <c r="H30" s="90"/>
      <c r="I30" s="562"/>
      <c r="J30" s="559"/>
    </row>
    <row r="31" spans="1:10" s="40" customFormat="1" ht="17.100000000000001" customHeight="1">
      <c r="A31" s="173"/>
      <c r="B31" s="178"/>
      <c r="C31" s="178"/>
      <c r="D31" s="178"/>
      <c r="E31" s="90"/>
      <c r="F31" s="90"/>
      <c r="G31" s="90"/>
      <c r="H31" s="90"/>
      <c r="I31" s="562"/>
      <c r="J31" s="559"/>
    </row>
    <row r="32" spans="1:10" s="40" customFormat="1" ht="17.100000000000001" customHeight="1">
      <c r="A32" s="173"/>
      <c r="B32" s="178"/>
      <c r="C32" s="178"/>
      <c r="D32" s="178"/>
      <c r="E32" s="90"/>
      <c r="F32" s="90"/>
      <c r="G32" s="90"/>
      <c r="H32" s="90"/>
      <c r="I32" s="562"/>
      <c r="J32" s="559"/>
    </row>
    <row r="33" spans="1:10" s="40" customFormat="1" ht="17.100000000000001" customHeight="1">
      <c r="A33" s="173"/>
      <c r="B33" s="178"/>
      <c r="C33" s="178"/>
      <c r="D33" s="178"/>
      <c r="E33" s="90"/>
      <c r="F33" s="90"/>
      <c r="G33" s="90"/>
      <c r="H33" s="90"/>
      <c r="I33" s="562"/>
      <c r="J33" s="559"/>
    </row>
    <row r="34" spans="1:10" s="40" customFormat="1" ht="17.100000000000001" customHeight="1">
      <c r="A34" s="173"/>
      <c r="B34" s="178"/>
      <c r="C34" s="178"/>
      <c r="D34" s="178"/>
      <c r="E34" s="90"/>
      <c r="F34" s="90"/>
      <c r="G34" s="90"/>
      <c r="H34" s="90"/>
      <c r="I34" s="562"/>
      <c r="J34" s="559"/>
    </row>
    <row r="35" spans="1:10" s="40" customFormat="1" ht="17.100000000000001" customHeight="1">
      <c r="A35" s="173"/>
      <c r="B35" s="178"/>
      <c r="C35" s="178"/>
      <c r="D35" s="178"/>
      <c r="E35" s="90"/>
      <c r="F35" s="90"/>
      <c r="G35" s="90"/>
      <c r="H35" s="90"/>
      <c r="I35" s="562"/>
      <c r="J35" s="559"/>
    </row>
    <row r="36" spans="1:10" s="40" customFormat="1" ht="17.100000000000001" customHeight="1">
      <c r="A36" s="173"/>
      <c r="B36" s="178"/>
      <c r="C36" s="178"/>
      <c r="D36" s="178"/>
      <c r="E36" s="90"/>
      <c r="F36" s="90"/>
      <c r="G36" s="90"/>
      <c r="H36" s="90"/>
      <c r="I36" s="562"/>
      <c r="J36" s="559"/>
    </row>
    <row r="37" spans="1:10" s="40" customFormat="1" ht="17.100000000000001" customHeight="1">
      <c r="A37" s="173"/>
      <c r="B37" s="178"/>
      <c r="C37" s="178"/>
      <c r="D37" s="178"/>
      <c r="E37" s="90"/>
      <c r="F37" s="90"/>
      <c r="G37" s="90"/>
      <c r="H37" s="90"/>
      <c r="I37" s="562"/>
      <c r="J37" s="559"/>
    </row>
    <row r="38" spans="1:10" s="40" customFormat="1" ht="17.100000000000001" customHeight="1">
      <c r="A38" s="173"/>
      <c r="B38" s="178"/>
      <c r="C38" s="178"/>
      <c r="D38" s="178"/>
      <c r="E38" s="90"/>
      <c r="F38" s="90"/>
      <c r="G38" s="90"/>
      <c r="H38" s="90"/>
      <c r="I38" s="562"/>
      <c r="J38" s="559"/>
    </row>
    <row r="39" spans="1:10" s="40" customFormat="1" ht="17.100000000000001" customHeight="1">
      <c r="A39" s="173"/>
      <c r="B39" s="178"/>
      <c r="C39" s="178"/>
      <c r="D39" s="178"/>
      <c r="E39" s="90"/>
      <c r="F39" s="90"/>
      <c r="G39" s="90"/>
      <c r="H39" s="90"/>
      <c r="I39" s="562"/>
      <c r="J39" s="559"/>
    </row>
    <row r="40" spans="1:10" s="40" customFormat="1" ht="17.100000000000001" customHeight="1">
      <c r="A40" s="173"/>
      <c r="B40" s="178"/>
      <c r="C40" s="178"/>
      <c r="D40" s="178"/>
      <c r="E40" s="90"/>
      <c r="F40" s="90"/>
      <c r="G40" s="90"/>
      <c r="H40" s="90"/>
      <c r="I40" s="562"/>
      <c r="J40" s="559"/>
    </row>
    <row r="41" spans="1:10" s="40" customFormat="1" ht="17.100000000000001" customHeight="1">
      <c r="A41" s="173"/>
      <c r="B41" s="178"/>
      <c r="C41" s="178"/>
      <c r="D41" s="178"/>
      <c r="E41" s="90"/>
      <c r="F41" s="90"/>
      <c r="G41" s="90"/>
      <c r="H41" s="90"/>
      <c r="I41" s="562"/>
      <c r="J41" s="559"/>
    </row>
    <row r="42" spans="1:10" s="40" customFormat="1" ht="17.100000000000001" customHeight="1">
      <c r="A42" s="173"/>
      <c r="B42" s="178"/>
      <c r="C42" s="178"/>
      <c r="D42" s="178"/>
      <c r="E42" s="90"/>
      <c r="F42" s="90"/>
      <c r="G42" s="90"/>
      <c r="H42" s="90"/>
      <c r="I42" s="562"/>
      <c r="J42" s="559"/>
    </row>
    <row r="43" spans="1:10" s="40" customFormat="1" ht="17.100000000000001" customHeight="1">
      <c r="A43" s="173"/>
      <c r="B43" s="178"/>
      <c r="C43" s="178"/>
      <c r="D43" s="178"/>
      <c r="E43" s="90"/>
      <c r="F43" s="90"/>
      <c r="G43" s="90"/>
      <c r="H43" s="90"/>
      <c r="I43" s="562"/>
      <c r="J43" s="559"/>
    </row>
    <row r="44" spans="1:10" s="40" customFormat="1" ht="17.100000000000001" customHeight="1">
      <c r="A44" s="173"/>
      <c r="B44" s="178"/>
      <c r="C44" s="178"/>
      <c r="D44" s="178"/>
      <c r="E44" s="90"/>
      <c r="F44" s="90"/>
      <c r="G44" s="90"/>
      <c r="H44" s="90"/>
      <c r="I44" s="562"/>
      <c r="J44" s="559"/>
    </row>
    <row r="45" spans="1:10" s="40" customFormat="1" ht="17.100000000000001" customHeight="1">
      <c r="A45" s="173"/>
      <c r="B45" s="178"/>
      <c r="C45" s="178"/>
      <c r="D45" s="178"/>
      <c r="E45" s="90"/>
      <c r="F45" s="90"/>
      <c r="G45" s="90"/>
      <c r="H45" s="90"/>
      <c r="I45" s="562"/>
      <c r="J45" s="559"/>
    </row>
    <row r="46" spans="1:10" s="40" customFormat="1" ht="17.100000000000001" customHeight="1">
      <c r="A46" s="173"/>
      <c r="B46" s="178"/>
      <c r="C46" s="178"/>
      <c r="D46" s="178"/>
      <c r="E46" s="90"/>
      <c r="F46" s="90"/>
      <c r="G46" s="90"/>
      <c r="H46" s="90"/>
      <c r="I46" s="562"/>
      <c r="J46" s="559"/>
    </row>
    <row r="47" spans="1:10" ht="17.100000000000001" customHeight="1">
      <c r="A47" s="174"/>
      <c r="B47" s="182"/>
      <c r="C47" s="182"/>
      <c r="D47" s="182"/>
      <c r="E47" s="90"/>
      <c r="F47" s="90"/>
      <c r="G47" s="90"/>
      <c r="H47" s="90"/>
      <c r="I47" s="562"/>
      <c r="J47" s="559"/>
    </row>
    <row r="48" spans="1:10" ht="17.100000000000001" customHeight="1">
      <c r="A48" s="174"/>
      <c r="B48" s="182"/>
      <c r="C48" s="182"/>
      <c r="D48" s="182"/>
      <c r="E48" s="90"/>
      <c r="F48" s="90"/>
      <c r="G48" s="90"/>
      <c r="H48" s="90"/>
      <c r="I48" s="563"/>
      <c r="J48" s="43"/>
    </row>
    <row r="49" spans="1:10" ht="17.100000000000001" customHeight="1">
      <c r="A49" s="174"/>
      <c r="B49" s="182"/>
      <c r="C49" s="182"/>
      <c r="D49" s="182"/>
      <c r="E49" s="90"/>
      <c r="F49" s="90"/>
      <c r="G49" s="90"/>
      <c r="H49" s="90"/>
      <c r="I49" s="563"/>
      <c r="J49" s="415"/>
    </row>
    <row r="50" spans="1:10" ht="17.100000000000001" customHeight="1">
      <c r="A50" s="174"/>
      <c r="B50" s="182"/>
      <c r="C50" s="182"/>
      <c r="D50" s="182"/>
      <c r="E50" s="90"/>
      <c r="F50" s="90"/>
      <c r="G50" s="90"/>
      <c r="H50" s="90"/>
      <c r="I50" s="563"/>
      <c r="J50" s="415"/>
    </row>
    <row r="51" spans="1:10" ht="17.100000000000001" customHeight="1">
      <c r="A51" s="174"/>
      <c r="B51" s="182"/>
      <c r="C51" s="182"/>
      <c r="D51" s="182"/>
      <c r="E51" s="90"/>
      <c r="F51" s="90"/>
      <c r="G51" s="90"/>
      <c r="H51" s="90"/>
      <c r="I51" s="563"/>
      <c r="J51" s="415"/>
    </row>
    <row r="52" spans="1:10" ht="17.100000000000001" customHeight="1">
      <c r="A52" s="174"/>
      <c r="B52" s="182"/>
      <c r="C52" s="182"/>
      <c r="D52" s="182"/>
      <c r="E52" s="564"/>
      <c r="F52" s="564"/>
      <c r="G52" s="564"/>
      <c r="H52" s="564"/>
      <c r="I52" s="565"/>
      <c r="J52" s="29"/>
    </row>
    <row r="53" spans="1:10" ht="17.100000000000001" customHeight="1">
      <c r="A53" s="4"/>
      <c r="B53" s="182"/>
      <c r="C53" s="183"/>
      <c r="D53" s="183"/>
      <c r="E53" s="184"/>
      <c r="F53" s="184"/>
      <c r="G53" s="184"/>
      <c r="H53" s="184"/>
      <c r="I53" s="185"/>
      <c r="J53" s="29"/>
    </row>
    <row r="54" spans="1:10" ht="17.100000000000001" customHeight="1">
      <c r="A54" s="4"/>
      <c r="B54" s="4"/>
      <c r="C54" s="4"/>
      <c r="D54" s="4"/>
      <c r="E54" s="29"/>
      <c r="F54" s="29" t="s">
        <v>639</v>
      </c>
      <c r="G54" s="29"/>
      <c r="H54" s="29"/>
      <c r="I54" s="29"/>
      <c r="J54" s="29"/>
    </row>
    <row r="55" spans="1:10">
      <c r="A55" s="1018" t="s">
        <v>12</v>
      </c>
      <c r="B55" s="1018"/>
      <c r="C55" s="1018"/>
      <c r="D55" s="4"/>
      <c r="E55" s="1018" t="s">
        <v>12</v>
      </c>
      <c r="F55" s="1018"/>
      <c r="G55" s="1018"/>
      <c r="H55" s="1018"/>
      <c r="I55" s="1018"/>
      <c r="J55" s="147"/>
    </row>
    <row r="56" spans="1:10">
      <c r="A56" s="890" t="s">
        <v>638</v>
      </c>
      <c r="B56" s="890"/>
      <c r="C56" s="890"/>
      <c r="D56" s="4"/>
      <c r="E56" s="1015" t="s">
        <v>638</v>
      </c>
      <c r="F56" s="1015"/>
      <c r="G56" s="1015"/>
      <c r="H56" s="1015"/>
      <c r="I56" s="1015"/>
      <c r="J56" s="147"/>
    </row>
    <row r="57" spans="1:10">
      <c r="A57" s="4"/>
      <c r="B57" s="4"/>
      <c r="C57" s="4"/>
      <c r="D57" s="4"/>
      <c r="E57" s="29"/>
      <c r="F57" s="29"/>
      <c r="G57" s="29"/>
      <c r="H57" s="29"/>
      <c r="I57" s="29"/>
      <c r="J57" s="29"/>
    </row>
    <row r="58" spans="1:10">
      <c r="A58" s="4"/>
      <c r="B58" s="4"/>
      <c r="C58" s="4"/>
      <c r="D58" s="4"/>
      <c r="E58" s="29"/>
      <c r="F58" s="29"/>
      <c r="G58" s="29"/>
      <c r="H58" s="29"/>
      <c r="I58" s="29"/>
      <c r="J58" s="29"/>
    </row>
    <row r="59" spans="1:10">
      <c r="A59" s="4"/>
      <c r="B59" s="4"/>
      <c r="C59" s="4"/>
      <c r="D59" s="4"/>
      <c r="E59" s="29"/>
      <c r="F59" s="29"/>
      <c r="G59" s="29"/>
      <c r="H59" s="29"/>
      <c r="I59" s="29"/>
      <c r="J59" s="29"/>
    </row>
    <row r="60" spans="1:10" ht="13.5">
      <c r="A60" s="1030" t="s">
        <v>636</v>
      </c>
      <c r="B60" s="1030"/>
      <c r="C60" s="1030"/>
      <c r="D60" s="1030"/>
      <c r="E60" s="1030"/>
      <c r="F60" s="1030"/>
      <c r="G60" s="1030"/>
      <c r="H60" s="1030"/>
      <c r="I60" s="1030"/>
      <c r="J60" s="1030"/>
    </row>
    <row r="61" spans="1:10">
      <c r="A61" s="4"/>
      <c r="B61" s="4"/>
      <c r="C61" s="4"/>
      <c r="D61" s="4"/>
      <c r="E61" s="29"/>
      <c r="F61" s="29"/>
      <c r="G61" s="29"/>
      <c r="H61" s="29"/>
      <c r="I61" s="29"/>
      <c r="J61" s="29"/>
    </row>
    <row r="62" spans="1:10">
      <c r="E62" s="17"/>
      <c r="F62" s="17"/>
      <c r="G62" s="17"/>
      <c r="H62" s="17"/>
      <c r="I62" s="17"/>
      <c r="J62" s="17"/>
    </row>
  </sheetData>
  <mergeCells count="15">
    <mergeCell ref="A55:C55"/>
    <mergeCell ref="E55:I55"/>
    <mergeCell ref="A56:C56"/>
    <mergeCell ref="E56:I56"/>
    <mergeCell ref="A60:J60"/>
    <mergeCell ref="E9:J9"/>
    <mergeCell ref="I10:J10"/>
    <mergeCell ref="E10:F10"/>
    <mergeCell ref="A9:D10"/>
    <mergeCell ref="A1:I1"/>
    <mergeCell ref="A2:I2"/>
    <mergeCell ref="A4:I4"/>
    <mergeCell ref="A5:I5"/>
    <mergeCell ref="A6:I6"/>
    <mergeCell ref="I8:J8"/>
  </mergeCells>
  <printOptions horizontalCentered="1"/>
  <pageMargins left="0.59055118110236227" right="0.70866141732283472" top="0.39370078740157483" bottom="0.15748031496062992" header="0" footer="0.15748031496062992"/>
  <pageSetup scale="58" fitToHeight="100" orientation="portrait" r:id="rId1"/>
  <headerFooter alignWithMargins="0">
    <oddHeader>&amp;R&amp;"Arial,Normal"
Página &amp;P de &amp;N</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1" tint="0.249977111117893"/>
    <pageSetUpPr fitToPage="1"/>
  </sheetPr>
  <dimension ref="A1:J37"/>
  <sheetViews>
    <sheetView workbookViewId="0">
      <selection sqref="A1:C1"/>
    </sheetView>
  </sheetViews>
  <sheetFormatPr baseColWidth="10" defaultRowHeight="12.75"/>
  <cols>
    <col min="1" max="1" width="4.5703125" style="2" customWidth="1"/>
    <col min="2" max="2" width="11.5703125" style="2" customWidth="1"/>
    <col min="3" max="3" width="12.5703125" style="2" customWidth="1"/>
    <col min="4" max="16384" width="11.42578125" style="2"/>
  </cols>
  <sheetData>
    <row r="1" spans="1:10">
      <c r="A1" s="854" t="s">
        <v>460</v>
      </c>
      <c r="B1" s="854"/>
      <c r="C1" s="854"/>
      <c r="D1" s="855"/>
      <c r="E1" s="855"/>
      <c r="F1" s="855"/>
      <c r="G1" s="855"/>
      <c r="H1" s="856" t="s">
        <v>461</v>
      </c>
      <c r="I1" s="856"/>
      <c r="J1" s="856"/>
    </row>
    <row r="2" spans="1:10" ht="18">
      <c r="A2" s="857" t="s">
        <v>1580</v>
      </c>
      <c r="B2" s="857"/>
      <c r="C2" s="857"/>
      <c r="D2" s="857"/>
      <c r="E2" s="857"/>
      <c r="F2" s="857"/>
      <c r="G2" s="857"/>
      <c r="H2" s="857"/>
      <c r="I2" s="857"/>
      <c r="J2" s="857"/>
    </row>
    <row r="3" spans="1:10" ht="15.75">
      <c r="A3" s="858" t="s">
        <v>1443</v>
      </c>
      <c r="B3" s="858"/>
      <c r="C3" s="858"/>
      <c r="D3" s="858"/>
      <c r="E3" s="858"/>
      <c r="F3" s="858"/>
      <c r="G3" s="858"/>
      <c r="H3" s="858"/>
      <c r="I3" s="858"/>
      <c r="J3" s="858"/>
    </row>
    <row r="4" spans="1:10" ht="15">
      <c r="A4" s="859" t="s">
        <v>1444</v>
      </c>
      <c r="B4" s="859"/>
      <c r="C4" s="859"/>
      <c r="D4" s="859"/>
      <c r="E4" s="859"/>
      <c r="F4" s="859"/>
      <c r="G4" s="859"/>
      <c r="H4" s="859"/>
      <c r="I4" s="859"/>
      <c r="J4" s="859"/>
    </row>
    <row r="5" spans="1:10" ht="15">
      <c r="A5" s="859" t="s">
        <v>1445</v>
      </c>
      <c r="B5" s="859"/>
      <c r="C5" s="859"/>
      <c r="D5" s="859"/>
      <c r="E5" s="859"/>
      <c r="F5" s="859"/>
      <c r="G5" s="859"/>
      <c r="H5" s="859"/>
      <c r="I5" s="859"/>
      <c r="J5" s="859"/>
    </row>
    <row r="6" spans="1:10" ht="15">
      <c r="A6" s="859" t="s">
        <v>1446</v>
      </c>
      <c r="B6" s="859"/>
      <c r="C6" s="859"/>
      <c r="D6" s="859"/>
      <c r="E6" s="859"/>
      <c r="F6" s="859"/>
      <c r="G6" s="859"/>
      <c r="H6" s="859"/>
      <c r="I6" s="859"/>
      <c r="J6" s="859"/>
    </row>
    <row r="7" spans="1:10" ht="5.25" customHeight="1" thickBot="1"/>
    <row r="8" spans="1:10" ht="15.75">
      <c r="A8" s="1004" t="s">
        <v>782</v>
      </c>
      <c r="B8" s="1005"/>
      <c r="C8" s="1005"/>
      <c r="D8" s="1005"/>
      <c r="E8" s="1005"/>
      <c r="F8" s="1005"/>
      <c r="G8" s="1005"/>
      <c r="H8" s="1005"/>
      <c r="I8" s="1005"/>
      <c r="J8" s="1006"/>
    </row>
    <row r="9" spans="1:10" s="4" customFormat="1" ht="5.25" customHeight="1">
      <c r="A9" s="201"/>
      <c r="B9" s="202"/>
      <c r="C9" s="202"/>
      <c r="D9" s="202"/>
      <c r="E9" s="202"/>
      <c r="F9" s="202"/>
      <c r="G9" s="202"/>
      <c r="H9" s="202"/>
      <c r="I9" s="202"/>
      <c r="J9" s="203"/>
    </row>
    <row r="10" spans="1:10" ht="18">
      <c r="A10" s="1124" t="s">
        <v>760</v>
      </c>
      <c r="B10" s="1125"/>
      <c r="C10" s="1125"/>
      <c r="D10" s="1125"/>
      <c r="E10" s="1125"/>
      <c r="F10" s="1125"/>
      <c r="G10" s="1125"/>
      <c r="H10" s="1125"/>
      <c r="I10" s="1125"/>
      <c r="J10" s="1126"/>
    </row>
    <row r="11" spans="1:10">
      <c r="A11" s="9"/>
      <c r="B11" s="4"/>
      <c r="C11" s="4"/>
      <c r="D11" s="4"/>
      <c r="E11" s="4"/>
      <c r="F11" s="4"/>
      <c r="G11" s="4"/>
      <c r="H11" s="4"/>
      <c r="I11" s="4"/>
      <c r="J11" s="10"/>
    </row>
    <row r="12" spans="1:10" ht="12.75" customHeight="1">
      <c r="A12" s="14"/>
      <c r="B12" s="15" t="s">
        <v>791</v>
      </c>
      <c r="C12" s="4"/>
      <c r="D12" s="204"/>
      <c r="E12" s="917" t="s">
        <v>794</v>
      </c>
      <c r="F12" s="917"/>
      <c r="G12" s="917"/>
      <c r="H12" s="917"/>
      <c r="I12" s="917"/>
      <c r="J12" s="918"/>
    </row>
    <row r="13" spans="1:10">
      <c r="A13" s="14"/>
      <c r="B13" s="15"/>
      <c r="C13" s="4"/>
      <c r="D13" s="204"/>
      <c r="E13" s="917"/>
      <c r="F13" s="917"/>
      <c r="G13" s="917"/>
      <c r="H13" s="917"/>
      <c r="I13" s="917"/>
      <c r="J13" s="918"/>
    </row>
    <row r="14" spans="1:10">
      <c r="A14" s="14"/>
      <c r="B14" s="15"/>
      <c r="C14" s="4"/>
      <c r="D14" s="4"/>
      <c r="E14" s="917"/>
      <c r="F14" s="917"/>
      <c r="G14" s="917"/>
      <c r="H14" s="917"/>
      <c r="I14" s="917"/>
      <c r="J14" s="918"/>
    </row>
    <row r="15" spans="1:10">
      <c r="A15" s="14"/>
      <c r="B15" s="15"/>
      <c r="C15" s="4"/>
      <c r="D15" s="4"/>
      <c r="E15" s="917"/>
      <c r="F15" s="917"/>
      <c r="G15" s="917"/>
      <c r="H15" s="917"/>
      <c r="I15" s="917"/>
      <c r="J15" s="918"/>
    </row>
    <row r="16" spans="1:10">
      <c r="A16" s="14"/>
      <c r="B16" s="15"/>
      <c r="C16" s="4"/>
      <c r="D16" s="4"/>
      <c r="E16" s="4"/>
      <c r="F16" s="4"/>
      <c r="G16" s="4"/>
      <c r="H16" s="4"/>
      <c r="I16" s="4"/>
      <c r="J16" s="10"/>
    </row>
    <row r="17" spans="1:10">
      <c r="A17" s="14"/>
      <c r="B17" s="15" t="s">
        <v>785</v>
      </c>
      <c r="C17" s="4"/>
      <c r="D17" s="4"/>
      <c r="E17" s="4"/>
      <c r="F17" s="4"/>
      <c r="G17" s="4"/>
      <c r="H17" s="4"/>
      <c r="I17" s="4"/>
      <c r="J17" s="10"/>
    </row>
    <row r="18" spans="1:10">
      <c r="A18" s="14"/>
      <c r="B18" s="15"/>
      <c r="C18" s="4"/>
      <c r="D18" s="4"/>
      <c r="E18" s="4"/>
      <c r="F18" s="4"/>
      <c r="G18" s="4"/>
      <c r="H18" s="4"/>
      <c r="I18" s="4"/>
      <c r="J18" s="10"/>
    </row>
    <row r="19" spans="1:10">
      <c r="A19" s="14"/>
      <c r="B19" s="15" t="s">
        <v>764</v>
      </c>
      <c r="C19" s="4"/>
      <c r="D19" s="4"/>
      <c r="E19" s="4" t="s">
        <v>795</v>
      </c>
      <c r="F19" s="4"/>
      <c r="G19" s="4"/>
      <c r="H19" s="4"/>
      <c r="I19" s="4"/>
      <c r="J19" s="10"/>
    </row>
    <row r="20" spans="1:10">
      <c r="A20" s="14"/>
      <c r="B20" s="15"/>
      <c r="C20" s="4"/>
      <c r="D20" s="4"/>
      <c r="E20" s="4"/>
      <c r="F20" s="4"/>
      <c r="G20" s="4"/>
      <c r="H20" s="4"/>
      <c r="I20" s="4"/>
      <c r="J20" s="10"/>
    </row>
    <row r="21" spans="1:10">
      <c r="A21" s="14"/>
      <c r="B21" s="15"/>
      <c r="C21" s="4"/>
      <c r="D21" s="4"/>
      <c r="E21" s="4"/>
      <c r="F21" s="4"/>
      <c r="G21" s="4"/>
      <c r="H21" s="4"/>
      <c r="I21" s="4"/>
      <c r="J21" s="10"/>
    </row>
    <row r="22" spans="1:10">
      <c r="A22" s="14"/>
      <c r="B22" s="15"/>
      <c r="C22" s="4"/>
      <c r="D22" s="4"/>
      <c r="E22" s="4"/>
      <c r="F22" s="4"/>
      <c r="G22" s="4"/>
      <c r="H22" s="4"/>
      <c r="I22" s="4"/>
      <c r="J22" s="10"/>
    </row>
    <row r="23" spans="1:10">
      <c r="A23" s="14"/>
      <c r="B23" s="15" t="s">
        <v>761</v>
      </c>
      <c r="C23" s="4"/>
      <c r="D23" s="4"/>
      <c r="E23" s="1122" t="s">
        <v>796</v>
      </c>
      <c r="F23" s="1122"/>
      <c r="G23" s="1122"/>
      <c r="H23" s="1122"/>
      <c r="I23" s="1122"/>
      <c r="J23" s="1123"/>
    </row>
    <row r="24" spans="1:10">
      <c r="A24" s="14"/>
      <c r="B24" s="15"/>
      <c r="C24" s="4"/>
      <c r="D24" s="4"/>
      <c r="E24" s="1122"/>
      <c r="F24" s="1122"/>
      <c r="G24" s="1122"/>
      <c r="H24" s="1122"/>
      <c r="I24" s="1122"/>
      <c r="J24" s="1123"/>
    </row>
    <row r="25" spans="1:10">
      <c r="A25" s="14"/>
      <c r="B25" s="15"/>
      <c r="C25" s="4"/>
      <c r="D25" s="4"/>
      <c r="E25" s="4"/>
      <c r="F25" s="4"/>
      <c r="G25" s="4"/>
      <c r="H25" s="4"/>
      <c r="I25" s="4"/>
      <c r="J25" s="10"/>
    </row>
    <row r="26" spans="1:10">
      <c r="A26" s="14"/>
      <c r="B26" s="15"/>
      <c r="C26" s="4"/>
      <c r="D26" s="4"/>
      <c r="E26" s="4"/>
      <c r="F26" s="4"/>
      <c r="G26" s="4"/>
      <c r="H26" s="4"/>
      <c r="I26" s="4"/>
      <c r="J26" s="10"/>
    </row>
    <row r="27" spans="1:10">
      <c r="A27" s="14"/>
      <c r="B27" s="15" t="s">
        <v>792</v>
      </c>
      <c r="C27" s="4"/>
      <c r="D27" s="4"/>
      <c r="E27" s="4" t="s">
        <v>1771</v>
      </c>
      <c r="F27" s="4"/>
      <c r="G27" s="4"/>
      <c r="H27" s="4"/>
      <c r="I27" s="4"/>
      <c r="J27" s="10"/>
    </row>
    <row r="28" spans="1:10">
      <c r="A28" s="14"/>
      <c r="B28" s="15"/>
      <c r="C28" s="4"/>
      <c r="D28" s="4"/>
      <c r="E28" s="4"/>
      <c r="F28" s="4"/>
      <c r="G28" s="4"/>
      <c r="H28" s="4"/>
      <c r="I28" s="4"/>
      <c r="J28" s="10"/>
    </row>
    <row r="29" spans="1:10">
      <c r="A29" s="14"/>
      <c r="B29" s="15"/>
      <c r="C29" s="4"/>
      <c r="D29" s="4"/>
      <c r="E29" s="4"/>
      <c r="F29" s="4"/>
      <c r="G29" s="4"/>
      <c r="H29" s="4"/>
      <c r="I29" s="4"/>
      <c r="J29" s="10"/>
    </row>
    <row r="30" spans="1:10">
      <c r="A30" s="14"/>
      <c r="B30" s="15" t="s">
        <v>793</v>
      </c>
      <c r="C30" s="4"/>
      <c r="D30" s="4"/>
      <c r="E30" s="4" t="s">
        <v>1662</v>
      </c>
      <c r="F30" s="4"/>
      <c r="G30" s="4"/>
      <c r="H30" s="4"/>
      <c r="I30" s="4"/>
      <c r="J30" s="10"/>
    </row>
    <row r="31" spans="1:10">
      <c r="A31" s="14"/>
      <c r="B31" s="15"/>
      <c r="C31" s="4"/>
      <c r="D31" s="4"/>
      <c r="E31" s="4"/>
      <c r="F31" s="4"/>
      <c r="G31" s="4"/>
      <c r="H31" s="4"/>
      <c r="I31" s="4"/>
      <c r="J31" s="10"/>
    </row>
    <row r="32" spans="1:10">
      <c r="A32" s="14"/>
      <c r="B32" s="4"/>
      <c r="C32" s="4"/>
      <c r="D32" s="4"/>
      <c r="E32" s="4"/>
      <c r="F32" s="4"/>
      <c r="G32" s="4"/>
      <c r="H32" s="4"/>
      <c r="I32" s="4"/>
      <c r="J32" s="10"/>
    </row>
    <row r="33" spans="1:10">
      <c r="A33" s="14"/>
      <c r="B33" s="4"/>
      <c r="C33" s="4"/>
      <c r="D33" s="4"/>
      <c r="E33" s="4"/>
      <c r="F33" s="4"/>
      <c r="G33" s="4"/>
      <c r="H33" s="4"/>
      <c r="I33" s="4"/>
      <c r="J33" s="10"/>
    </row>
    <row r="34" spans="1:10">
      <c r="A34" s="14"/>
      <c r="B34" s="4"/>
      <c r="C34" s="4"/>
      <c r="D34" s="4"/>
      <c r="E34" s="4"/>
      <c r="F34" s="4"/>
      <c r="G34" s="4"/>
      <c r="H34" s="4"/>
      <c r="I34" s="4"/>
      <c r="J34" s="10"/>
    </row>
    <row r="35" spans="1:10">
      <c r="A35" s="14"/>
      <c r="B35" s="4"/>
      <c r="C35" s="4"/>
      <c r="D35" s="4"/>
      <c r="E35" s="4"/>
      <c r="F35" s="4"/>
      <c r="G35" s="4"/>
      <c r="H35" s="4"/>
      <c r="I35" s="4"/>
      <c r="J35" s="10"/>
    </row>
    <row r="36" spans="1:10">
      <c r="A36" s="14"/>
      <c r="B36" s="4"/>
      <c r="C36" s="4"/>
      <c r="D36" s="4"/>
      <c r="E36" s="4"/>
      <c r="F36" s="4"/>
      <c r="G36" s="4"/>
      <c r="H36" s="4"/>
      <c r="I36" s="4"/>
      <c r="J36" s="10"/>
    </row>
    <row r="37" spans="1:10" ht="4.5" customHeight="1" thickBot="1">
      <c r="A37" s="16"/>
      <c r="B37" s="12"/>
      <c r="C37" s="12"/>
      <c r="D37" s="12"/>
      <c r="E37" s="12"/>
      <c r="F37" s="12"/>
      <c r="G37" s="12"/>
      <c r="H37" s="12"/>
      <c r="I37" s="12"/>
      <c r="J37" s="13"/>
    </row>
  </sheetData>
  <mergeCells count="12">
    <mergeCell ref="E23:J24"/>
    <mergeCell ref="A6:J6"/>
    <mergeCell ref="A1:C1"/>
    <mergeCell ref="D1:G1"/>
    <mergeCell ref="H1:J1"/>
    <mergeCell ref="A2:J2"/>
    <mergeCell ref="A3:J3"/>
    <mergeCell ref="A4:J4"/>
    <mergeCell ref="A5:J5"/>
    <mergeCell ref="A8:J8"/>
    <mergeCell ref="A10:J10"/>
    <mergeCell ref="E12:J15"/>
  </mergeCells>
  <printOptions horizontalCentered="1"/>
  <pageMargins left="0.55118110236220474" right="0.62992125984251968" top="0.74803149606299213" bottom="0.15748031496062992" header="0" footer="0.15748031496062992"/>
  <pageSetup scale="87" fitToHeight="100" orientation="portrait"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B09A5B"/>
  </sheetPr>
  <dimension ref="A1:K64"/>
  <sheetViews>
    <sheetView topLeftCell="A34" zoomScale="86" zoomScaleNormal="86" workbookViewId="0">
      <selection sqref="A1:C1"/>
    </sheetView>
  </sheetViews>
  <sheetFormatPr baseColWidth="10" defaultRowHeight="12.75"/>
  <cols>
    <col min="1" max="1" width="31.28515625" style="2" customWidth="1"/>
    <col min="2" max="2" width="29.5703125" style="2" customWidth="1"/>
    <col min="3" max="4" width="7.85546875" style="2" customWidth="1"/>
    <col min="5" max="5" width="15.140625" style="2" customWidth="1"/>
    <col min="6" max="6" width="25.5703125" style="2" customWidth="1"/>
    <col min="7" max="7" width="0.85546875" style="2" customWidth="1"/>
    <col min="8" max="8" width="23.85546875" style="2" customWidth="1"/>
    <col min="9" max="9" width="3.140625" style="2" customWidth="1"/>
    <col min="10" max="16384" width="11.42578125" style="2"/>
  </cols>
  <sheetData>
    <row r="1" spans="1:11" ht="18" customHeight="1">
      <c r="A1" s="1017" t="s">
        <v>0</v>
      </c>
      <c r="B1" s="1017"/>
      <c r="C1" s="1017"/>
      <c r="D1" s="1017"/>
      <c r="E1" s="1017"/>
      <c r="F1" s="1017"/>
      <c r="G1" s="1017"/>
      <c r="H1" s="1017"/>
      <c r="I1" s="148"/>
      <c r="J1" s="3"/>
      <c r="K1" s="3"/>
    </row>
    <row r="2" spans="1:11" ht="18" customHeight="1">
      <c r="A2" s="1017" t="str">
        <f>'1.ESF (Rubros)'!A2:I2</f>
        <v>SECRETARIA EJECUTIVA DEL SISTEMA ANTICORRUPCION DEL ESTADO DE CHIAPAS</v>
      </c>
      <c r="B2" s="1017"/>
      <c r="C2" s="1017"/>
      <c r="D2" s="1017"/>
      <c r="E2" s="1017"/>
      <c r="F2" s="1017"/>
      <c r="G2" s="1017"/>
      <c r="H2" s="1017"/>
      <c r="I2" s="148"/>
      <c r="J2" s="3"/>
      <c r="K2" s="3"/>
    </row>
    <row r="3" spans="1:11" ht="9.9499999999999993" customHeight="1">
      <c r="A3" s="682"/>
      <c r="B3" s="682"/>
      <c r="C3" s="682"/>
      <c r="D3" s="682"/>
      <c r="E3" s="682"/>
      <c r="F3" s="682"/>
      <c r="G3" s="682"/>
      <c r="H3" s="682"/>
      <c r="I3" s="682"/>
      <c r="J3" s="3"/>
      <c r="K3" s="3"/>
    </row>
    <row r="4" spans="1:11" ht="18" customHeight="1">
      <c r="A4" s="1017" t="s">
        <v>1592</v>
      </c>
      <c r="B4" s="1017"/>
      <c r="C4" s="1017"/>
      <c r="D4" s="1017"/>
      <c r="E4" s="1017"/>
      <c r="F4" s="1017"/>
      <c r="G4" s="1017"/>
      <c r="H4" s="1017"/>
      <c r="I4" s="148"/>
      <c r="J4" s="3"/>
      <c r="K4" s="3"/>
    </row>
    <row r="5" spans="1:11" ht="18" customHeight="1">
      <c r="A5" s="1017" t="s">
        <v>1668</v>
      </c>
      <c r="B5" s="1017"/>
      <c r="C5" s="1017"/>
      <c r="D5" s="1017"/>
      <c r="E5" s="1017"/>
      <c r="F5" s="1017"/>
      <c r="G5" s="1017"/>
      <c r="H5" s="1017"/>
      <c r="I5" s="148"/>
      <c r="J5" s="3"/>
      <c r="K5" s="3"/>
    </row>
    <row r="6" spans="1:11" ht="18" customHeight="1">
      <c r="A6" s="1133" t="s">
        <v>1667</v>
      </c>
      <c r="B6" s="1133"/>
      <c r="C6" s="1133"/>
      <c r="D6" s="1133"/>
      <c r="E6" s="1133"/>
      <c r="F6" s="1133"/>
      <c r="G6" s="1133"/>
      <c r="H6" s="1133"/>
      <c r="I6" s="188"/>
      <c r="J6" s="3"/>
      <c r="K6" s="3"/>
    </row>
    <row r="7" spans="1:11" ht="15">
      <c r="A7" s="148"/>
      <c r="B7" s="148"/>
      <c r="C7" s="148"/>
      <c r="D7" s="148"/>
      <c r="E7" s="148"/>
      <c r="F7" s="148"/>
      <c r="G7" s="188"/>
      <c r="H7" s="1134"/>
      <c r="I7" s="1134"/>
      <c r="J7" s="3"/>
      <c r="K7" s="3"/>
    </row>
    <row r="8" spans="1:11" ht="13.5" thickBot="1">
      <c r="A8" s="4"/>
      <c r="B8" s="4"/>
      <c r="C8" s="4"/>
      <c r="D8" s="4"/>
      <c r="E8" s="4"/>
      <c r="F8" s="20" t="s">
        <v>5</v>
      </c>
      <c r="G8" s="4"/>
      <c r="H8" s="1118">
        <f>'1.ESF (Rubros)'!I8</f>
        <v>44314</v>
      </c>
      <c r="I8" s="1118"/>
    </row>
    <row r="9" spans="1:11" ht="33" customHeight="1" thickBot="1">
      <c r="A9" s="705" t="s">
        <v>755</v>
      </c>
      <c r="B9" s="1047" t="s">
        <v>756</v>
      </c>
      <c r="C9" s="1057"/>
      <c r="D9" s="1057"/>
      <c r="E9" s="1057"/>
      <c r="F9" s="1057"/>
      <c r="G9" s="1048"/>
      <c r="H9" s="1047" t="s">
        <v>757</v>
      </c>
      <c r="I9" s="1048"/>
    </row>
    <row r="10" spans="1:11" ht="5.25" customHeight="1">
      <c r="A10" s="15"/>
      <c r="B10" s="4"/>
      <c r="C10" s="4"/>
      <c r="D10" s="4"/>
      <c r="E10" s="4"/>
      <c r="F10" s="4"/>
      <c r="G10" s="4"/>
      <c r="H10" s="4"/>
      <c r="I10" s="4"/>
    </row>
    <row r="11" spans="1:11" s="40" customFormat="1" ht="17.100000000000001" customHeight="1">
      <c r="A11" s="173"/>
      <c r="B11" s="175"/>
      <c r="C11" s="176"/>
      <c r="D11" s="176"/>
      <c r="E11" s="176"/>
      <c r="F11" s="176"/>
      <c r="G11" s="176"/>
      <c r="H11" s="177"/>
    </row>
    <row r="12" spans="1:11" s="40" customFormat="1" ht="17.100000000000001" customHeight="1">
      <c r="A12" s="173"/>
      <c r="B12" s="175"/>
      <c r="C12" s="176"/>
      <c r="D12" s="176"/>
      <c r="E12" s="176"/>
      <c r="F12" s="176"/>
      <c r="G12" s="176"/>
      <c r="H12" s="177"/>
    </row>
    <row r="13" spans="1:11" s="40" customFormat="1" ht="17.100000000000001" customHeight="1">
      <c r="A13" s="173"/>
      <c r="B13" s="175"/>
      <c r="C13" s="176"/>
      <c r="D13" s="176"/>
      <c r="E13" s="176"/>
      <c r="F13" s="176"/>
      <c r="G13" s="176"/>
      <c r="H13" s="177"/>
    </row>
    <row r="14" spans="1:11" s="40" customFormat="1" ht="17.100000000000001" customHeight="1">
      <c r="A14" s="173"/>
      <c r="B14" s="90"/>
      <c r="C14" s="43"/>
      <c r="D14" s="43"/>
      <c r="E14" s="43"/>
      <c r="F14" s="43"/>
      <c r="G14" s="43"/>
      <c r="H14" s="171"/>
      <c r="I14" s="43"/>
    </row>
    <row r="15" spans="1:11" s="40" customFormat="1" ht="17.100000000000001" customHeight="1">
      <c r="A15" s="173"/>
      <c r="B15" s="178"/>
      <c r="C15" s="179"/>
      <c r="D15" s="179"/>
      <c r="E15" s="179"/>
      <c r="F15" s="43"/>
      <c r="G15" s="43"/>
      <c r="H15" s="171"/>
      <c r="I15" s="43"/>
    </row>
    <row r="16" spans="1:11" s="40" customFormat="1" ht="17.100000000000001" customHeight="1">
      <c r="A16" s="173"/>
      <c r="B16" s="178"/>
      <c r="C16" s="179"/>
      <c r="D16" s="179"/>
      <c r="E16" s="179"/>
      <c r="F16" s="43"/>
      <c r="G16" s="43"/>
      <c r="H16" s="171"/>
      <c r="I16" s="43"/>
    </row>
    <row r="17" spans="1:9" s="40" customFormat="1" ht="17.100000000000001" customHeight="1">
      <c r="A17" s="173"/>
      <c r="B17" s="178"/>
      <c r="C17" s="179"/>
      <c r="D17" s="179"/>
      <c r="E17" s="179"/>
      <c r="F17" s="43"/>
      <c r="G17" s="43"/>
      <c r="H17" s="171"/>
      <c r="I17" s="43"/>
    </row>
    <row r="18" spans="1:9" s="40" customFormat="1" ht="17.100000000000001" customHeight="1">
      <c r="A18" s="173"/>
      <c r="B18" s="178"/>
      <c r="C18" s="179"/>
      <c r="D18" s="179"/>
      <c r="E18" s="179"/>
      <c r="F18" s="43"/>
      <c r="G18" s="43"/>
      <c r="H18" s="171"/>
      <c r="I18" s="43"/>
    </row>
    <row r="19" spans="1:9" s="40" customFormat="1" ht="17.100000000000001" customHeight="1">
      <c r="A19" s="173"/>
      <c r="B19" s="178"/>
      <c r="C19" s="179"/>
      <c r="D19" s="179"/>
      <c r="E19" s="179"/>
      <c r="F19" s="43"/>
      <c r="G19" s="43"/>
      <c r="H19" s="171"/>
      <c r="I19" s="43"/>
    </row>
    <row r="20" spans="1:9" s="40" customFormat="1" ht="17.100000000000001" customHeight="1">
      <c r="A20" s="173"/>
      <c r="B20" s="178"/>
      <c r="C20" s="179"/>
      <c r="D20" s="179"/>
      <c r="E20" s="179"/>
      <c r="F20" s="43"/>
      <c r="G20" s="43"/>
      <c r="H20" s="171"/>
      <c r="I20" s="43"/>
    </row>
    <row r="21" spans="1:9" s="40" customFormat="1" ht="17.100000000000001" customHeight="1">
      <c r="A21" s="173"/>
      <c r="B21" s="178"/>
      <c r="C21" s="179"/>
      <c r="D21" s="179"/>
      <c r="E21" s="179"/>
      <c r="F21" s="43"/>
      <c r="G21" s="43"/>
      <c r="H21" s="171"/>
      <c r="I21" s="43"/>
    </row>
    <row r="22" spans="1:9" s="40" customFormat="1" ht="17.100000000000001" customHeight="1">
      <c r="A22" s="173"/>
      <c r="B22" s="180"/>
      <c r="C22" s="181"/>
      <c r="D22" s="181"/>
      <c r="E22" s="181"/>
      <c r="F22" s="43"/>
      <c r="G22" s="43"/>
      <c r="H22" s="171"/>
      <c r="I22" s="43"/>
    </row>
    <row r="23" spans="1:9" s="40" customFormat="1" ht="17.100000000000001" customHeight="1">
      <c r="A23" s="173"/>
      <c r="B23" s="178"/>
      <c r="C23" s="179"/>
      <c r="D23" s="179"/>
      <c r="E23" s="179"/>
      <c r="F23" s="43"/>
      <c r="G23" s="43"/>
      <c r="H23" s="171"/>
      <c r="I23" s="43"/>
    </row>
    <row r="24" spans="1:9" s="40" customFormat="1" ht="17.100000000000001" customHeight="1">
      <c r="A24" s="173"/>
      <c r="B24" s="178"/>
      <c r="C24" s="179"/>
      <c r="D24" s="179"/>
      <c r="E24" s="179"/>
      <c r="F24" s="43"/>
      <c r="G24" s="43"/>
      <c r="H24" s="171"/>
      <c r="I24" s="43"/>
    </row>
    <row r="25" spans="1:9" s="40" customFormat="1" ht="17.100000000000001" customHeight="1">
      <c r="A25" s="173"/>
      <c r="B25" s="178"/>
      <c r="C25" s="179"/>
      <c r="D25" s="179"/>
      <c r="E25" s="179"/>
      <c r="F25" s="43"/>
      <c r="G25" s="43"/>
      <c r="H25" s="171"/>
      <c r="I25" s="43"/>
    </row>
    <row r="26" spans="1:9" s="40" customFormat="1" ht="17.100000000000001" customHeight="1">
      <c r="A26" s="173"/>
      <c r="B26" s="178"/>
      <c r="C26" s="179"/>
      <c r="D26" s="179"/>
      <c r="E26" s="179"/>
      <c r="F26" s="43"/>
      <c r="G26" s="43"/>
      <c r="H26" s="171"/>
      <c r="I26" s="43"/>
    </row>
    <row r="27" spans="1:9" s="40" customFormat="1" ht="17.100000000000001" customHeight="1">
      <c r="A27" s="173"/>
      <c r="B27" s="178"/>
      <c r="C27" s="179"/>
      <c r="D27" s="179"/>
      <c r="E27" s="179"/>
      <c r="F27" s="43"/>
      <c r="G27" s="43"/>
      <c r="H27" s="171"/>
      <c r="I27" s="43"/>
    </row>
    <row r="28" spans="1:9" s="40" customFormat="1" ht="17.100000000000001" customHeight="1">
      <c r="A28" s="173"/>
      <c r="B28" s="178"/>
      <c r="C28" s="179"/>
      <c r="D28" s="179"/>
      <c r="E28" s="179"/>
      <c r="F28" s="43"/>
      <c r="G28" s="43"/>
      <c r="H28" s="171"/>
      <c r="I28" s="43"/>
    </row>
    <row r="29" spans="1:9" s="40" customFormat="1" ht="17.100000000000001" customHeight="1">
      <c r="A29" s="173"/>
      <c r="B29" s="178"/>
      <c r="C29" s="179"/>
      <c r="D29" s="179"/>
      <c r="E29" s="179"/>
      <c r="F29" s="43"/>
      <c r="G29" s="43"/>
      <c r="H29" s="171"/>
      <c r="I29" s="43"/>
    </row>
    <row r="30" spans="1:9" s="40" customFormat="1" ht="17.100000000000001" customHeight="1">
      <c r="A30" s="173"/>
      <c r="B30" s="178"/>
      <c r="C30" s="179"/>
      <c r="D30" s="179"/>
      <c r="E30" s="179"/>
      <c r="F30" s="43"/>
      <c r="G30" s="43"/>
      <c r="H30" s="171"/>
      <c r="I30" s="43"/>
    </row>
    <row r="31" spans="1:9" s="40" customFormat="1" ht="17.100000000000001" customHeight="1">
      <c r="A31" s="173"/>
      <c r="B31" s="178"/>
      <c r="C31" s="179"/>
      <c r="D31" s="179"/>
      <c r="E31" s="179"/>
      <c r="F31" s="43"/>
      <c r="G31" s="43"/>
      <c r="H31" s="171"/>
      <c r="I31" s="43"/>
    </row>
    <row r="32" spans="1:9" s="40" customFormat="1" ht="17.100000000000001" customHeight="1">
      <c r="A32" s="173"/>
      <c r="B32" s="178"/>
      <c r="C32" s="179"/>
      <c r="D32" s="179"/>
      <c r="E32" s="179"/>
      <c r="F32" s="43"/>
      <c r="G32" s="43"/>
      <c r="H32" s="171"/>
      <c r="I32" s="43"/>
    </row>
    <row r="33" spans="1:9" s="40" customFormat="1" ht="17.100000000000001" customHeight="1">
      <c r="A33" s="173"/>
      <c r="B33" s="178"/>
      <c r="C33" s="179"/>
      <c r="D33" s="179"/>
      <c r="E33" s="179"/>
      <c r="F33" s="43"/>
      <c r="G33" s="43"/>
      <c r="H33" s="171"/>
      <c r="I33" s="43"/>
    </row>
    <row r="34" spans="1:9" s="40" customFormat="1" ht="17.100000000000001" customHeight="1">
      <c r="A34" s="173"/>
      <c r="B34" s="178"/>
      <c r="C34" s="179"/>
      <c r="D34" s="179"/>
      <c r="E34" s="179"/>
      <c r="F34" s="43"/>
      <c r="G34" s="43"/>
      <c r="H34" s="171"/>
      <c r="I34" s="43"/>
    </row>
    <row r="35" spans="1:9" s="40" customFormat="1" ht="17.100000000000001" customHeight="1">
      <c r="A35" s="173"/>
      <c r="B35" s="178"/>
      <c r="C35" s="179"/>
      <c r="D35" s="179"/>
      <c r="E35" s="179"/>
      <c r="F35" s="43"/>
      <c r="G35" s="43"/>
      <c r="H35" s="171"/>
      <c r="I35" s="43"/>
    </row>
    <row r="36" spans="1:9" s="40" customFormat="1" ht="17.100000000000001" customHeight="1">
      <c r="A36" s="173"/>
      <c r="B36" s="178"/>
      <c r="C36" s="179"/>
      <c r="D36" s="179"/>
      <c r="E36" s="179"/>
      <c r="F36" s="43"/>
      <c r="G36" s="43"/>
      <c r="H36" s="171"/>
      <c r="I36" s="43"/>
    </row>
    <row r="37" spans="1:9" s="40" customFormat="1" ht="17.100000000000001" customHeight="1">
      <c r="A37" s="173"/>
      <c r="B37" s="178"/>
      <c r="C37" s="179"/>
      <c r="D37" s="179"/>
      <c r="E37" s="179"/>
      <c r="F37" s="43"/>
      <c r="G37" s="43"/>
      <c r="H37" s="171"/>
      <c r="I37" s="43"/>
    </row>
    <row r="38" spans="1:9" s="40" customFormat="1" ht="17.100000000000001" customHeight="1">
      <c r="A38" s="173"/>
      <c r="B38" s="178"/>
      <c r="C38" s="179"/>
      <c r="D38" s="179"/>
      <c r="E38" s="179"/>
      <c r="F38" s="43"/>
      <c r="G38" s="43"/>
      <c r="H38" s="171"/>
      <c r="I38" s="43"/>
    </row>
    <row r="39" spans="1:9" s="40" customFormat="1" ht="17.100000000000001" customHeight="1">
      <c r="A39" s="173"/>
      <c r="B39" s="178"/>
      <c r="C39" s="179"/>
      <c r="D39" s="179"/>
      <c r="E39" s="179"/>
      <c r="F39" s="43"/>
      <c r="G39" s="43"/>
      <c r="H39" s="171"/>
      <c r="I39" s="43"/>
    </row>
    <row r="40" spans="1:9" s="40" customFormat="1" ht="17.100000000000001" customHeight="1">
      <c r="A40" s="173"/>
      <c r="B40" s="178"/>
      <c r="C40" s="179"/>
      <c r="D40" s="179"/>
      <c r="E40" s="179"/>
      <c r="F40" s="43"/>
      <c r="G40" s="43"/>
      <c r="H40" s="171"/>
      <c r="I40" s="43"/>
    </row>
    <row r="41" spans="1:9" s="40" customFormat="1" ht="17.100000000000001" customHeight="1">
      <c r="A41" s="173"/>
      <c r="B41" s="178"/>
      <c r="C41" s="179"/>
      <c r="D41" s="179"/>
      <c r="E41" s="179"/>
      <c r="F41" s="43"/>
      <c r="G41" s="43"/>
      <c r="H41" s="171"/>
      <c r="I41" s="43"/>
    </row>
    <row r="42" spans="1:9" s="40" customFormat="1" ht="17.100000000000001" customHeight="1">
      <c r="A42" s="173"/>
      <c r="B42" s="178"/>
      <c r="C42" s="179"/>
      <c r="D42" s="179"/>
      <c r="E42" s="179"/>
      <c r="F42" s="43"/>
      <c r="G42" s="43"/>
      <c r="H42" s="171"/>
      <c r="I42" s="43"/>
    </row>
    <row r="43" spans="1:9" s="40" customFormat="1" ht="17.100000000000001" customHeight="1">
      <c r="A43" s="173"/>
      <c r="B43" s="178"/>
      <c r="C43" s="179"/>
      <c r="D43" s="179"/>
      <c r="E43" s="179"/>
      <c r="F43" s="43"/>
      <c r="G43" s="43"/>
      <c r="H43" s="171"/>
      <c r="I43" s="43"/>
    </row>
    <row r="44" spans="1:9" s="40" customFormat="1" ht="17.100000000000001" customHeight="1">
      <c r="A44" s="173"/>
      <c r="B44" s="178"/>
      <c r="C44" s="179"/>
      <c r="D44" s="179"/>
      <c r="E44" s="179"/>
      <c r="F44" s="43"/>
      <c r="G44" s="43"/>
      <c r="H44" s="171"/>
      <c r="I44" s="43"/>
    </row>
    <row r="45" spans="1:9" s="40" customFormat="1" ht="17.100000000000001" customHeight="1">
      <c r="A45" s="173"/>
      <c r="B45" s="178"/>
      <c r="C45" s="179"/>
      <c r="D45" s="179"/>
      <c r="E45" s="179"/>
      <c r="F45" s="43"/>
      <c r="G45" s="43"/>
      <c r="H45" s="171"/>
      <c r="I45" s="43"/>
    </row>
    <row r="46" spans="1:9" s="40" customFormat="1" ht="17.100000000000001" customHeight="1">
      <c r="A46" s="173"/>
      <c r="B46" s="178"/>
      <c r="C46" s="179"/>
      <c r="D46" s="179"/>
      <c r="E46" s="179"/>
      <c r="F46" s="43"/>
      <c r="G46" s="43"/>
      <c r="H46" s="171"/>
      <c r="I46" s="43"/>
    </row>
    <row r="47" spans="1:9" s="40" customFormat="1" ht="17.100000000000001" customHeight="1">
      <c r="A47" s="173"/>
      <c r="B47" s="178"/>
      <c r="C47" s="179"/>
      <c r="D47" s="179"/>
      <c r="E47" s="179"/>
      <c r="F47" s="43"/>
      <c r="G47" s="43"/>
      <c r="H47" s="171"/>
      <c r="I47" s="43"/>
    </row>
    <row r="48" spans="1:9" s="40" customFormat="1" ht="17.100000000000001" customHeight="1">
      <c r="A48" s="173"/>
      <c r="B48" s="178"/>
      <c r="C48" s="179"/>
      <c r="D48" s="179"/>
      <c r="E48" s="179"/>
      <c r="F48" s="43"/>
      <c r="G48" s="43"/>
      <c r="H48" s="171"/>
      <c r="I48" s="43"/>
    </row>
    <row r="49" spans="1:9" s="40" customFormat="1" ht="17.100000000000001" customHeight="1">
      <c r="A49" s="173"/>
      <c r="B49" s="178"/>
      <c r="C49" s="179"/>
      <c r="D49" s="179"/>
      <c r="E49" s="179"/>
      <c r="F49" s="43"/>
      <c r="G49" s="43"/>
      <c r="H49" s="171"/>
      <c r="I49" s="43"/>
    </row>
    <row r="50" spans="1:9" s="40" customFormat="1" ht="17.100000000000001" customHeight="1">
      <c r="A50" s="173"/>
      <c r="B50" s="178"/>
      <c r="C50" s="179"/>
      <c r="D50" s="179"/>
      <c r="E50" s="179"/>
      <c r="F50" s="43"/>
      <c r="G50" s="43"/>
      <c r="H50" s="171"/>
      <c r="I50" s="43"/>
    </row>
    <row r="51" spans="1:9" s="40" customFormat="1" ht="17.100000000000001" customHeight="1">
      <c r="A51" s="217"/>
      <c r="B51" s="486"/>
      <c r="C51" s="487"/>
      <c r="D51" s="487"/>
      <c r="E51" s="487"/>
      <c r="F51" s="172"/>
      <c r="G51" s="172"/>
      <c r="H51" s="488"/>
      <c r="I51" s="172"/>
    </row>
    <row r="52" spans="1:9" s="40" customFormat="1" ht="17.100000000000001" customHeight="1">
      <c r="A52" s="173"/>
      <c r="B52" s="178"/>
      <c r="C52" s="179"/>
      <c r="D52" s="718"/>
      <c r="E52" s="179"/>
      <c r="F52" s="43"/>
      <c r="G52" s="43"/>
      <c r="H52" s="171"/>
      <c r="I52" s="43"/>
    </row>
    <row r="53" spans="1:9" ht="17.100000000000001" customHeight="1">
      <c r="A53" s="174"/>
      <c r="B53" s="182"/>
      <c r="C53" s="183"/>
      <c r="D53" s="183"/>
      <c r="E53" s="183"/>
      <c r="F53" s="43"/>
      <c r="G53" s="43"/>
      <c r="H53" s="171"/>
      <c r="I53" s="43"/>
    </row>
    <row r="54" spans="1:9" ht="17.100000000000001" customHeight="1">
      <c r="A54" s="174"/>
      <c r="B54" s="182"/>
      <c r="C54" s="183"/>
      <c r="D54" s="183"/>
      <c r="E54" s="183"/>
      <c r="F54" s="43"/>
      <c r="G54" s="43"/>
      <c r="H54" s="171"/>
      <c r="I54" s="43"/>
    </row>
    <row r="55" spans="1:9" ht="17.100000000000001" customHeight="1">
      <c r="A55" s="174"/>
      <c r="B55" s="182"/>
      <c r="C55" s="183"/>
      <c r="D55" s="183"/>
      <c r="E55" s="183"/>
      <c r="F55" s="184"/>
      <c r="G55" s="184"/>
      <c r="H55" s="185"/>
      <c r="I55" s="29"/>
    </row>
    <row r="56" spans="1:9" ht="17.100000000000001" customHeight="1">
      <c r="A56" s="4"/>
      <c r="B56" s="182"/>
      <c r="C56" s="183"/>
      <c r="D56" s="183"/>
      <c r="E56" s="183"/>
      <c r="F56" s="184"/>
      <c r="G56" s="184"/>
      <c r="H56" s="185"/>
      <c r="I56" s="29"/>
    </row>
    <row r="57" spans="1:9" ht="17.100000000000001" customHeight="1">
      <c r="A57" s="4"/>
      <c r="B57" s="4"/>
      <c r="C57" s="4"/>
      <c r="D57" s="4"/>
      <c r="E57" s="4"/>
      <c r="F57" s="29"/>
      <c r="G57" s="29" t="s">
        <v>639</v>
      </c>
      <c r="H57" s="29"/>
      <c r="I57" s="29"/>
    </row>
    <row r="58" spans="1:9">
      <c r="A58" s="1018" t="s">
        <v>12</v>
      </c>
      <c r="B58" s="1018"/>
      <c r="C58" s="1018"/>
      <c r="D58" s="4"/>
      <c r="E58" s="1018" t="s">
        <v>12</v>
      </c>
      <c r="F58" s="1018"/>
      <c r="G58" s="1018"/>
      <c r="H58" s="1018"/>
      <c r="I58" s="147"/>
    </row>
    <row r="59" spans="1:9">
      <c r="A59" s="890" t="s">
        <v>638</v>
      </c>
      <c r="B59" s="890"/>
      <c r="C59" s="890"/>
      <c r="D59" s="4"/>
      <c r="E59" s="1015" t="s">
        <v>638</v>
      </c>
      <c r="F59" s="1015"/>
      <c r="G59" s="1015"/>
      <c r="H59" s="1015"/>
      <c r="I59" s="147"/>
    </row>
    <row r="60" spans="1:9">
      <c r="A60" s="4"/>
      <c r="B60" s="4"/>
      <c r="C60" s="4"/>
      <c r="D60" s="4"/>
      <c r="E60" s="4"/>
      <c r="F60" s="29"/>
      <c r="G60" s="29"/>
      <c r="H60" s="29"/>
      <c r="I60" s="29"/>
    </row>
    <row r="61" spans="1:9">
      <c r="A61" s="4"/>
      <c r="B61" s="4"/>
      <c r="C61" s="4"/>
      <c r="D61" s="4"/>
      <c r="E61" s="4"/>
      <c r="F61" s="29"/>
      <c r="G61" s="29"/>
      <c r="H61" s="29"/>
      <c r="I61" s="29"/>
    </row>
    <row r="62" spans="1:9" ht="13.5">
      <c r="A62" s="1030" t="s">
        <v>636</v>
      </c>
      <c r="B62" s="1030"/>
      <c r="C62" s="1030"/>
      <c r="D62" s="1030"/>
      <c r="E62" s="1030"/>
      <c r="F62" s="1030"/>
      <c r="G62" s="1030"/>
      <c r="H62" s="1030"/>
      <c r="I62" s="1030"/>
    </row>
    <row r="63" spans="1:9">
      <c r="A63" s="4"/>
      <c r="B63" s="4"/>
      <c r="C63" s="4"/>
      <c r="D63" s="4"/>
      <c r="E63" s="4"/>
      <c r="F63" s="29"/>
      <c r="G63" s="29"/>
      <c r="H63" s="29"/>
      <c r="I63" s="29"/>
    </row>
    <row r="64" spans="1:9">
      <c r="F64" s="17"/>
      <c r="G64" s="17"/>
      <c r="H64" s="17"/>
      <c r="I64" s="17"/>
    </row>
  </sheetData>
  <mergeCells count="14">
    <mergeCell ref="A62:I62"/>
    <mergeCell ref="A1:H1"/>
    <mergeCell ref="A2:H2"/>
    <mergeCell ref="A4:H4"/>
    <mergeCell ref="A5:H5"/>
    <mergeCell ref="A6:H6"/>
    <mergeCell ref="H9:I9"/>
    <mergeCell ref="B9:G9"/>
    <mergeCell ref="A59:C59"/>
    <mergeCell ref="A58:C58"/>
    <mergeCell ref="E58:H58"/>
    <mergeCell ref="E59:H59"/>
    <mergeCell ref="H8:I8"/>
    <mergeCell ref="H7:I7"/>
  </mergeCells>
  <printOptions horizontalCentered="1"/>
  <pageMargins left="0.15748031496062992" right="0.15748031496062992" top="0.39370078740157483" bottom="0.15748031496062992" header="0" footer="0.15748031496062992"/>
  <pageSetup scale="65" orientation="portrait" r:id="rId1"/>
  <headerFooter alignWithMargins="0">
    <oddHeader>&amp;R&amp;"Arial,Normal"
Página &amp;P de &amp;N</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B09A5B"/>
  </sheetPr>
  <dimension ref="A1:K64"/>
  <sheetViews>
    <sheetView topLeftCell="A25" zoomScale="86" zoomScaleNormal="86" workbookViewId="0">
      <selection sqref="A1:C1"/>
    </sheetView>
  </sheetViews>
  <sheetFormatPr baseColWidth="10" defaultRowHeight="12.75"/>
  <cols>
    <col min="1" max="1" width="31.28515625" style="2" customWidth="1"/>
    <col min="2" max="2" width="29.5703125" style="2" customWidth="1"/>
    <col min="3" max="4" width="7.85546875" style="2" customWidth="1"/>
    <col min="5" max="5" width="15.140625" style="2" customWidth="1"/>
    <col min="6" max="6" width="25.5703125" style="2" customWidth="1"/>
    <col min="7" max="7" width="0.85546875" style="2" customWidth="1"/>
    <col min="8" max="8" width="23.85546875" style="2" customWidth="1"/>
    <col min="9" max="9" width="3.140625" style="2" customWidth="1"/>
    <col min="10" max="16384" width="11.42578125" style="2"/>
  </cols>
  <sheetData>
    <row r="1" spans="1:11" ht="18" customHeight="1">
      <c r="A1" s="1017" t="s">
        <v>0</v>
      </c>
      <c r="B1" s="1017"/>
      <c r="C1" s="1017"/>
      <c r="D1" s="1017"/>
      <c r="E1" s="1017"/>
      <c r="F1" s="1017"/>
      <c r="G1" s="1017"/>
      <c r="H1" s="1017"/>
      <c r="I1" s="682"/>
      <c r="J1" s="3"/>
      <c r="K1" s="3"/>
    </row>
    <row r="2" spans="1:11" ht="18" customHeight="1">
      <c r="A2" s="1017" t="str">
        <f>'1.ESF (Rubros)'!A2:I2</f>
        <v>SECRETARIA EJECUTIVA DEL SISTEMA ANTICORRUPCION DEL ESTADO DE CHIAPAS</v>
      </c>
      <c r="B2" s="1017"/>
      <c r="C2" s="1017"/>
      <c r="D2" s="1017"/>
      <c r="E2" s="1017"/>
      <c r="F2" s="1017"/>
      <c r="G2" s="1017"/>
      <c r="H2" s="1017"/>
      <c r="I2" s="682"/>
      <c r="J2" s="3"/>
      <c r="K2" s="3"/>
    </row>
    <row r="3" spans="1:11" ht="9.9499999999999993" customHeight="1">
      <c r="A3" s="682"/>
      <c r="B3" s="682"/>
      <c r="C3" s="682"/>
      <c r="D3" s="682"/>
      <c r="E3" s="682"/>
      <c r="F3" s="682"/>
      <c r="G3" s="682"/>
      <c r="H3" s="682"/>
      <c r="I3" s="682"/>
      <c r="J3" s="3"/>
      <c r="K3" s="3"/>
    </row>
    <row r="4" spans="1:11" ht="18" customHeight="1">
      <c r="A4" s="1017" t="s">
        <v>1592</v>
      </c>
      <c r="B4" s="1017"/>
      <c r="C4" s="1017"/>
      <c r="D4" s="1017"/>
      <c r="E4" s="1017"/>
      <c r="F4" s="1017"/>
      <c r="G4" s="1017"/>
      <c r="H4" s="1017"/>
      <c r="I4" s="682"/>
      <c r="J4" s="3"/>
      <c r="K4" s="3"/>
    </row>
    <row r="5" spans="1:11" ht="18" customHeight="1">
      <c r="A5" s="1017" t="s">
        <v>1669</v>
      </c>
      <c r="B5" s="1017"/>
      <c r="C5" s="1017"/>
      <c r="D5" s="1017"/>
      <c r="E5" s="1017"/>
      <c r="F5" s="1017"/>
      <c r="G5" s="1017"/>
      <c r="H5" s="1017"/>
      <c r="I5" s="682"/>
      <c r="J5" s="3"/>
      <c r="K5" s="3"/>
    </row>
    <row r="6" spans="1:11" ht="18" customHeight="1">
      <c r="A6" s="1133" t="s">
        <v>1667</v>
      </c>
      <c r="B6" s="1133"/>
      <c r="C6" s="1133"/>
      <c r="D6" s="1133"/>
      <c r="E6" s="1133"/>
      <c r="F6" s="1133"/>
      <c r="G6" s="1133"/>
      <c r="H6" s="1133"/>
      <c r="I6" s="687"/>
      <c r="J6" s="3"/>
      <c r="K6" s="3"/>
    </row>
    <row r="7" spans="1:11" ht="15">
      <c r="A7" s="682"/>
      <c r="B7" s="682"/>
      <c r="C7" s="682"/>
      <c r="D7" s="682"/>
      <c r="E7" s="682"/>
      <c r="F7" s="682"/>
      <c r="G7" s="687"/>
      <c r="H7" s="1134"/>
      <c r="I7" s="1134"/>
      <c r="J7" s="3"/>
      <c r="K7" s="3"/>
    </row>
    <row r="8" spans="1:11" ht="13.5" thickBot="1">
      <c r="A8" s="4"/>
      <c r="B8" s="4"/>
      <c r="C8" s="4"/>
      <c r="D8" s="4"/>
      <c r="E8" s="4"/>
      <c r="F8" s="20" t="s">
        <v>5</v>
      </c>
      <c r="G8" s="4"/>
      <c r="H8" s="1118">
        <f>'1.ESF (Rubros)'!I8</f>
        <v>44314</v>
      </c>
      <c r="I8" s="1118"/>
    </row>
    <row r="9" spans="1:11" ht="33" customHeight="1" thickBot="1">
      <c r="A9" s="705" t="s">
        <v>755</v>
      </c>
      <c r="B9" s="1047" t="s">
        <v>756</v>
      </c>
      <c r="C9" s="1057"/>
      <c r="D9" s="1057"/>
      <c r="E9" s="1057"/>
      <c r="F9" s="1057"/>
      <c r="G9" s="1048"/>
      <c r="H9" s="1047" t="s">
        <v>757</v>
      </c>
      <c r="I9" s="1048"/>
    </row>
    <row r="10" spans="1:11" ht="5.25" customHeight="1">
      <c r="A10" s="15"/>
      <c r="B10" s="4"/>
      <c r="C10" s="4"/>
      <c r="D10" s="4"/>
      <c r="E10" s="4"/>
      <c r="F10" s="4"/>
      <c r="G10" s="4"/>
      <c r="H10" s="4"/>
      <c r="I10" s="4"/>
    </row>
    <row r="11" spans="1:11" s="40" customFormat="1" ht="17.100000000000001" customHeight="1">
      <c r="A11" s="173"/>
      <c r="B11" s="175"/>
      <c r="C11" s="176"/>
      <c r="D11" s="176"/>
      <c r="E11" s="176"/>
      <c r="F11" s="176"/>
      <c r="G11" s="176"/>
      <c r="H11" s="177"/>
    </row>
    <row r="12" spans="1:11" s="40" customFormat="1" ht="17.100000000000001" customHeight="1">
      <c r="A12" s="173"/>
      <c r="B12" s="175"/>
      <c r="C12" s="176"/>
      <c r="D12" s="176"/>
      <c r="E12" s="176"/>
      <c r="F12" s="176"/>
      <c r="G12" s="176"/>
      <c r="H12" s="177"/>
    </row>
    <row r="13" spans="1:11" s="40" customFormat="1" ht="17.100000000000001" customHeight="1">
      <c r="A13" s="173"/>
      <c r="B13" s="175"/>
      <c r="C13" s="176"/>
      <c r="D13" s="176"/>
      <c r="E13" s="176"/>
      <c r="F13" s="176"/>
      <c r="G13" s="176"/>
      <c r="H13" s="177"/>
    </row>
    <row r="14" spans="1:11" s="40" customFormat="1" ht="17.100000000000001" customHeight="1">
      <c r="A14" s="173"/>
      <c r="B14" s="90"/>
      <c r="C14" s="686"/>
      <c r="D14" s="686"/>
      <c r="E14" s="686"/>
      <c r="F14" s="686"/>
      <c r="G14" s="686"/>
      <c r="H14" s="171"/>
      <c r="I14" s="686"/>
    </row>
    <row r="15" spans="1:11" s="40" customFormat="1" ht="17.100000000000001" customHeight="1">
      <c r="A15" s="173"/>
      <c r="B15" s="178"/>
      <c r="C15" s="179"/>
      <c r="D15" s="179"/>
      <c r="E15" s="179"/>
      <c r="F15" s="686"/>
      <c r="G15" s="686"/>
      <c r="H15" s="171"/>
      <c r="I15" s="686"/>
    </row>
    <row r="16" spans="1:11" s="40" customFormat="1" ht="17.100000000000001" customHeight="1">
      <c r="A16" s="173"/>
      <c r="B16" s="178"/>
      <c r="C16" s="179"/>
      <c r="D16" s="179"/>
      <c r="E16" s="179"/>
      <c r="F16" s="686"/>
      <c r="G16" s="686"/>
      <c r="H16" s="171"/>
      <c r="I16" s="686"/>
    </row>
    <row r="17" spans="1:9" s="40" customFormat="1" ht="17.100000000000001" customHeight="1">
      <c r="A17" s="173"/>
      <c r="B17" s="178"/>
      <c r="C17" s="179"/>
      <c r="D17" s="179"/>
      <c r="E17" s="179"/>
      <c r="F17" s="686"/>
      <c r="G17" s="686"/>
      <c r="H17" s="171"/>
      <c r="I17" s="686"/>
    </row>
    <row r="18" spans="1:9" s="40" customFormat="1" ht="17.100000000000001" customHeight="1">
      <c r="A18" s="173"/>
      <c r="B18" s="178"/>
      <c r="C18" s="179"/>
      <c r="D18" s="179"/>
      <c r="E18" s="179"/>
      <c r="F18" s="686"/>
      <c r="G18" s="686"/>
      <c r="H18" s="171"/>
      <c r="I18" s="686"/>
    </row>
    <row r="19" spans="1:9" s="40" customFormat="1" ht="17.100000000000001" customHeight="1">
      <c r="A19" s="173"/>
      <c r="B19" s="178"/>
      <c r="C19" s="179"/>
      <c r="D19" s="179"/>
      <c r="E19" s="179"/>
      <c r="F19" s="686"/>
      <c r="G19" s="686"/>
      <c r="H19" s="171"/>
      <c r="I19" s="686"/>
    </row>
    <row r="20" spans="1:9" s="40" customFormat="1" ht="17.100000000000001" customHeight="1">
      <c r="A20" s="173"/>
      <c r="B20" s="178"/>
      <c r="C20" s="179"/>
      <c r="D20" s="179"/>
      <c r="E20" s="179"/>
      <c r="F20" s="686"/>
      <c r="G20" s="686"/>
      <c r="H20" s="171"/>
      <c r="I20" s="686"/>
    </row>
    <row r="21" spans="1:9" s="40" customFormat="1" ht="17.100000000000001" customHeight="1">
      <c r="A21" s="173"/>
      <c r="B21" s="178"/>
      <c r="C21" s="179"/>
      <c r="D21" s="179"/>
      <c r="E21" s="179"/>
      <c r="F21" s="686"/>
      <c r="G21" s="686"/>
      <c r="H21" s="171"/>
      <c r="I21" s="686"/>
    </row>
    <row r="22" spans="1:9" s="40" customFormat="1" ht="17.100000000000001" customHeight="1">
      <c r="A22" s="173"/>
      <c r="B22" s="180"/>
      <c r="C22" s="181"/>
      <c r="D22" s="181"/>
      <c r="E22" s="181"/>
      <c r="F22" s="686"/>
      <c r="G22" s="686"/>
      <c r="H22" s="171"/>
      <c r="I22" s="686"/>
    </row>
    <row r="23" spans="1:9" s="40" customFormat="1" ht="17.100000000000001" customHeight="1">
      <c r="A23" s="173"/>
      <c r="B23" s="178"/>
      <c r="C23" s="179"/>
      <c r="D23" s="179"/>
      <c r="E23" s="179"/>
      <c r="F23" s="686"/>
      <c r="G23" s="686"/>
      <c r="H23" s="171"/>
      <c r="I23" s="686"/>
    </row>
    <row r="24" spans="1:9" s="40" customFormat="1" ht="17.100000000000001" customHeight="1">
      <c r="A24" s="173"/>
      <c r="B24" s="178"/>
      <c r="C24" s="179"/>
      <c r="D24" s="179"/>
      <c r="E24" s="179"/>
      <c r="F24" s="686"/>
      <c r="G24" s="686"/>
      <c r="H24" s="171"/>
      <c r="I24" s="686"/>
    </row>
    <row r="25" spans="1:9" s="40" customFormat="1" ht="17.100000000000001" customHeight="1">
      <c r="A25" s="173"/>
      <c r="B25" s="178"/>
      <c r="C25" s="179"/>
      <c r="D25" s="179"/>
      <c r="E25" s="179"/>
      <c r="F25" s="686"/>
      <c r="G25" s="686"/>
      <c r="H25" s="171"/>
      <c r="I25" s="686"/>
    </row>
    <row r="26" spans="1:9" s="40" customFormat="1" ht="17.100000000000001" customHeight="1">
      <c r="A26" s="173"/>
      <c r="B26" s="178"/>
      <c r="C26" s="179"/>
      <c r="D26" s="179"/>
      <c r="E26" s="179"/>
      <c r="F26" s="686"/>
      <c r="G26" s="686"/>
      <c r="H26" s="171"/>
      <c r="I26" s="686"/>
    </row>
    <row r="27" spans="1:9" s="40" customFormat="1" ht="17.100000000000001" customHeight="1">
      <c r="A27" s="173"/>
      <c r="B27" s="178"/>
      <c r="C27" s="179"/>
      <c r="D27" s="179"/>
      <c r="E27" s="179"/>
      <c r="F27" s="686"/>
      <c r="G27" s="686"/>
      <c r="H27" s="171"/>
      <c r="I27" s="686"/>
    </row>
    <row r="28" spans="1:9" s="40" customFormat="1" ht="17.100000000000001" customHeight="1">
      <c r="A28" s="173"/>
      <c r="B28" s="178"/>
      <c r="C28" s="179"/>
      <c r="D28" s="179"/>
      <c r="E28" s="179"/>
      <c r="F28" s="686"/>
      <c r="G28" s="686"/>
      <c r="H28" s="171"/>
      <c r="I28" s="686"/>
    </row>
    <row r="29" spans="1:9" s="40" customFormat="1" ht="17.100000000000001" customHeight="1">
      <c r="A29" s="173"/>
      <c r="B29" s="178"/>
      <c r="C29" s="179"/>
      <c r="D29" s="179"/>
      <c r="E29" s="179"/>
      <c r="F29" s="686"/>
      <c r="G29" s="686"/>
      <c r="H29" s="171"/>
      <c r="I29" s="686"/>
    </row>
    <row r="30" spans="1:9" s="40" customFormat="1" ht="17.100000000000001" customHeight="1">
      <c r="A30" s="173"/>
      <c r="B30" s="178"/>
      <c r="C30" s="179"/>
      <c r="D30" s="179"/>
      <c r="E30" s="179"/>
      <c r="F30" s="686"/>
      <c r="G30" s="686"/>
      <c r="H30" s="171"/>
      <c r="I30" s="686"/>
    </row>
    <row r="31" spans="1:9" s="40" customFormat="1" ht="17.100000000000001" customHeight="1">
      <c r="A31" s="173"/>
      <c r="B31" s="178"/>
      <c r="C31" s="179"/>
      <c r="D31" s="179"/>
      <c r="E31" s="179"/>
      <c r="F31" s="686"/>
      <c r="G31" s="686"/>
      <c r="H31" s="171"/>
      <c r="I31" s="686"/>
    </row>
    <row r="32" spans="1:9" s="40" customFormat="1" ht="17.100000000000001" customHeight="1">
      <c r="A32" s="173"/>
      <c r="B32" s="178"/>
      <c r="C32" s="179"/>
      <c r="D32" s="179"/>
      <c r="E32" s="179"/>
      <c r="F32" s="686"/>
      <c r="G32" s="686"/>
      <c r="H32" s="171"/>
      <c r="I32" s="686"/>
    </row>
    <row r="33" spans="1:9" s="40" customFormat="1" ht="17.100000000000001" customHeight="1">
      <c r="A33" s="173"/>
      <c r="B33" s="178"/>
      <c r="C33" s="179"/>
      <c r="D33" s="179"/>
      <c r="E33" s="179"/>
      <c r="F33" s="686"/>
      <c r="G33" s="686"/>
      <c r="H33" s="171"/>
      <c r="I33" s="686"/>
    </row>
    <row r="34" spans="1:9" s="40" customFormat="1" ht="17.100000000000001" customHeight="1">
      <c r="A34" s="173"/>
      <c r="B34" s="178"/>
      <c r="C34" s="179"/>
      <c r="D34" s="179"/>
      <c r="E34" s="179"/>
      <c r="F34" s="686"/>
      <c r="G34" s="686"/>
      <c r="H34" s="171"/>
      <c r="I34" s="686"/>
    </row>
    <row r="35" spans="1:9" s="40" customFormat="1" ht="17.100000000000001" customHeight="1">
      <c r="A35" s="173"/>
      <c r="B35" s="178"/>
      <c r="C35" s="179"/>
      <c r="D35" s="179"/>
      <c r="E35" s="179"/>
      <c r="F35" s="686"/>
      <c r="G35" s="686"/>
      <c r="H35" s="171"/>
      <c r="I35" s="686"/>
    </row>
    <row r="36" spans="1:9" s="40" customFormat="1" ht="17.100000000000001" customHeight="1">
      <c r="A36" s="173"/>
      <c r="B36" s="178"/>
      <c r="C36" s="179"/>
      <c r="D36" s="179"/>
      <c r="E36" s="179"/>
      <c r="F36" s="686"/>
      <c r="G36" s="686"/>
      <c r="H36" s="171"/>
      <c r="I36" s="686"/>
    </row>
    <row r="37" spans="1:9" s="40" customFormat="1" ht="17.100000000000001" customHeight="1">
      <c r="A37" s="173"/>
      <c r="B37" s="178"/>
      <c r="C37" s="179"/>
      <c r="D37" s="179"/>
      <c r="E37" s="179"/>
      <c r="F37" s="686"/>
      <c r="G37" s="686"/>
      <c r="H37" s="171"/>
      <c r="I37" s="686"/>
    </row>
    <row r="38" spans="1:9" s="40" customFormat="1" ht="17.100000000000001" customHeight="1">
      <c r="A38" s="173"/>
      <c r="B38" s="178"/>
      <c r="C38" s="179"/>
      <c r="D38" s="179"/>
      <c r="E38" s="179"/>
      <c r="F38" s="686"/>
      <c r="G38" s="686"/>
      <c r="H38" s="171"/>
      <c r="I38" s="686"/>
    </row>
    <row r="39" spans="1:9" s="40" customFormat="1" ht="17.100000000000001" customHeight="1">
      <c r="A39" s="173"/>
      <c r="B39" s="178"/>
      <c r="C39" s="179"/>
      <c r="D39" s="179"/>
      <c r="E39" s="179"/>
      <c r="F39" s="686"/>
      <c r="G39" s="686"/>
      <c r="H39" s="171"/>
      <c r="I39" s="686"/>
    </row>
    <row r="40" spans="1:9" s="40" customFormat="1" ht="17.100000000000001" customHeight="1">
      <c r="A40" s="173"/>
      <c r="B40" s="178"/>
      <c r="C40" s="179"/>
      <c r="D40" s="179"/>
      <c r="E40" s="179"/>
      <c r="F40" s="686"/>
      <c r="G40" s="686"/>
      <c r="H40" s="171"/>
      <c r="I40" s="686"/>
    </row>
    <row r="41" spans="1:9" s="40" customFormat="1" ht="17.100000000000001" customHeight="1">
      <c r="A41" s="173"/>
      <c r="B41" s="178"/>
      <c r="C41" s="179"/>
      <c r="D41" s="179"/>
      <c r="E41" s="179"/>
      <c r="F41" s="686"/>
      <c r="G41" s="686"/>
      <c r="H41" s="171"/>
      <c r="I41" s="686"/>
    </row>
    <row r="42" spans="1:9" s="40" customFormat="1" ht="17.100000000000001" customHeight="1">
      <c r="A42" s="173"/>
      <c r="B42" s="178"/>
      <c r="C42" s="179"/>
      <c r="D42" s="179"/>
      <c r="E42" s="179"/>
      <c r="F42" s="686"/>
      <c r="G42" s="686"/>
      <c r="H42" s="171"/>
      <c r="I42" s="686"/>
    </row>
    <row r="43" spans="1:9" s="40" customFormat="1" ht="17.100000000000001" customHeight="1">
      <c r="A43" s="173"/>
      <c r="B43" s="178"/>
      <c r="C43" s="179"/>
      <c r="D43" s="179"/>
      <c r="E43" s="179"/>
      <c r="F43" s="686"/>
      <c r="G43" s="686"/>
      <c r="H43" s="171"/>
      <c r="I43" s="686"/>
    </row>
    <row r="44" spans="1:9" s="40" customFormat="1" ht="17.100000000000001" customHeight="1">
      <c r="A44" s="173"/>
      <c r="B44" s="178"/>
      <c r="C44" s="179"/>
      <c r="D44" s="179"/>
      <c r="E44" s="179"/>
      <c r="F44" s="686"/>
      <c r="G44" s="686"/>
      <c r="H44" s="171"/>
      <c r="I44" s="686"/>
    </row>
    <row r="45" spans="1:9" s="40" customFormat="1" ht="17.100000000000001" customHeight="1">
      <c r="A45" s="173"/>
      <c r="B45" s="178"/>
      <c r="C45" s="179"/>
      <c r="D45" s="179"/>
      <c r="E45" s="179"/>
      <c r="F45" s="686"/>
      <c r="G45" s="686"/>
      <c r="H45" s="171"/>
      <c r="I45" s="686"/>
    </row>
    <row r="46" spans="1:9" s="40" customFormat="1" ht="17.100000000000001" customHeight="1">
      <c r="A46" s="173"/>
      <c r="B46" s="178"/>
      <c r="C46" s="179"/>
      <c r="D46" s="179"/>
      <c r="E46" s="179"/>
      <c r="F46" s="686"/>
      <c r="G46" s="686"/>
      <c r="H46" s="171"/>
      <c r="I46" s="686"/>
    </row>
    <row r="47" spans="1:9" s="40" customFormat="1" ht="17.100000000000001" customHeight="1">
      <c r="A47" s="173"/>
      <c r="B47" s="178"/>
      <c r="C47" s="179"/>
      <c r="D47" s="179"/>
      <c r="E47" s="179"/>
      <c r="F47" s="686"/>
      <c r="G47" s="686"/>
      <c r="H47" s="171"/>
      <c r="I47" s="686"/>
    </row>
    <row r="48" spans="1:9" s="40" customFormat="1" ht="17.100000000000001" customHeight="1">
      <c r="A48" s="173"/>
      <c r="B48" s="178"/>
      <c r="C48" s="179"/>
      <c r="D48" s="179"/>
      <c r="E48" s="179"/>
      <c r="F48" s="686"/>
      <c r="G48" s="686"/>
      <c r="H48" s="171"/>
      <c r="I48" s="686"/>
    </row>
    <row r="49" spans="1:9" s="40" customFormat="1" ht="17.100000000000001" customHeight="1">
      <c r="A49" s="173"/>
      <c r="B49" s="178"/>
      <c r="C49" s="179"/>
      <c r="D49" s="179"/>
      <c r="E49" s="179"/>
      <c r="F49" s="686"/>
      <c r="G49" s="686"/>
      <c r="H49" s="171"/>
      <c r="I49" s="686"/>
    </row>
    <row r="50" spans="1:9" s="40" customFormat="1" ht="17.100000000000001" customHeight="1">
      <c r="A50" s="173"/>
      <c r="B50" s="178"/>
      <c r="C50" s="179"/>
      <c r="D50" s="179"/>
      <c r="E50" s="179"/>
      <c r="F50" s="686"/>
      <c r="G50" s="686"/>
      <c r="H50" s="171"/>
      <c r="I50" s="686"/>
    </row>
    <row r="51" spans="1:9" s="40" customFormat="1" ht="17.100000000000001" customHeight="1">
      <c r="A51" s="217"/>
      <c r="B51" s="486"/>
      <c r="C51" s="487"/>
      <c r="D51" s="487"/>
      <c r="E51" s="487"/>
      <c r="F51" s="172"/>
      <c r="G51" s="172"/>
      <c r="H51" s="488"/>
      <c r="I51" s="172"/>
    </row>
    <row r="52" spans="1:9" s="40" customFormat="1" ht="17.100000000000001" customHeight="1">
      <c r="A52" s="173"/>
      <c r="B52" s="178"/>
      <c r="C52" s="179"/>
      <c r="D52" s="718"/>
      <c r="E52" s="179"/>
      <c r="F52" s="686"/>
      <c r="G52" s="686"/>
      <c r="H52" s="171"/>
      <c r="I52" s="686"/>
    </row>
    <row r="53" spans="1:9" ht="17.100000000000001" customHeight="1">
      <c r="A53" s="174"/>
      <c r="B53" s="182"/>
      <c r="C53" s="183"/>
      <c r="D53" s="183"/>
      <c r="E53" s="183"/>
      <c r="F53" s="686"/>
      <c r="G53" s="686"/>
      <c r="H53" s="171"/>
      <c r="I53" s="686"/>
    </row>
    <row r="54" spans="1:9" ht="17.100000000000001" customHeight="1">
      <c r="A54" s="174"/>
      <c r="B54" s="182"/>
      <c r="C54" s="183"/>
      <c r="D54" s="183"/>
      <c r="E54" s="183"/>
      <c r="F54" s="686"/>
      <c r="G54" s="686"/>
      <c r="H54" s="171"/>
      <c r="I54" s="686"/>
    </row>
    <row r="55" spans="1:9" ht="17.100000000000001" customHeight="1">
      <c r="A55" s="174"/>
      <c r="B55" s="182"/>
      <c r="C55" s="183"/>
      <c r="D55" s="183"/>
      <c r="E55" s="183"/>
      <c r="F55" s="184"/>
      <c r="G55" s="184"/>
      <c r="H55" s="185"/>
      <c r="I55" s="29"/>
    </row>
    <row r="56" spans="1:9" ht="17.100000000000001" customHeight="1">
      <c r="A56" s="4"/>
      <c r="B56" s="182"/>
      <c r="C56" s="183"/>
      <c r="D56" s="183"/>
      <c r="E56" s="183"/>
      <c r="F56" s="184"/>
      <c r="G56" s="184"/>
      <c r="H56" s="185"/>
      <c r="I56" s="29"/>
    </row>
    <row r="57" spans="1:9" ht="17.100000000000001" customHeight="1">
      <c r="A57" s="4"/>
      <c r="B57" s="4"/>
      <c r="C57" s="4"/>
      <c r="D57" s="4"/>
      <c r="E57" s="4"/>
      <c r="F57" s="29"/>
      <c r="G57" s="29" t="s">
        <v>639</v>
      </c>
      <c r="H57" s="29"/>
      <c r="I57" s="29"/>
    </row>
    <row r="58" spans="1:9">
      <c r="A58" s="1018" t="s">
        <v>12</v>
      </c>
      <c r="B58" s="1018"/>
      <c r="C58" s="1018"/>
      <c r="D58" s="4"/>
      <c r="E58" s="1018" t="s">
        <v>12</v>
      </c>
      <c r="F58" s="1018"/>
      <c r="G58" s="1018"/>
      <c r="H58" s="1018"/>
      <c r="I58" s="681"/>
    </row>
    <row r="59" spans="1:9">
      <c r="A59" s="890" t="s">
        <v>638</v>
      </c>
      <c r="B59" s="890"/>
      <c r="C59" s="890"/>
      <c r="D59" s="4"/>
      <c r="E59" s="1015" t="s">
        <v>638</v>
      </c>
      <c r="F59" s="1015"/>
      <c r="G59" s="1015"/>
      <c r="H59" s="1015"/>
      <c r="I59" s="681"/>
    </row>
    <row r="60" spans="1:9">
      <c r="A60" s="4"/>
      <c r="B60" s="4"/>
      <c r="C60" s="4"/>
      <c r="D60" s="4"/>
      <c r="E60" s="4"/>
      <c r="F60" s="29"/>
      <c r="G60" s="29"/>
      <c r="H60" s="29"/>
      <c r="I60" s="29"/>
    </row>
    <row r="61" spans="1:9">
      <c r="A61" s="4"/>
      <c r="B61" s="4"/>
      <c r="C61" s="4"/>
      <c r="D61" s="4"/>
      <c r="E61" s="4"/>
      <c r="F61" s="29"/>
      <c r="G61" s="29"/>
      <c r="H61" s="29"/>
      <c r="I61" s="29"/>
    </row>
    <row r="62" spans="1:9" ht="13.5">
      <c r="A62" s="1030" t="s">
        <v>636</v>
      </c>
      <c r="B62" s="1030"/>
      <c r="C62" s="1030"/>
      <c r="D62" s="1030"/>
      <c r="E62" s="1030"/>
      <c r="F62" s="1030"/>
      <c r="G62" s="1030"/>
      <c r="H62" s="1030"/>
      <c r="I62" s="1030"/>
    </row>
    <row r="63" spans="1:9">
      <c r="A63" s="4"/>
      <c r="B63" s="4"/>
      <c r="C63" s="4"/>
      <c r="D63" s="4"/>
      <c r="E63" s="4"/>
      <c r="F63" s="29"/>
      <c r="G63" s="29"/>
      <c r="H63" s="29"/>
      <c r="I63" s="29"/>
    </row>
    <row r="64" spans="1:9">
      <c r="F64" s="17"/>
      <c r="G64" s="17"/>
      <c r="H64" s="17"/>
      <c r="I64" s="17"/>
    </row>
  </sheetData>
  <mergeCells count="14">
    <mergeCell ref="A62:I62"/>
    <mergeCell ref="H8:I8"/>
    <mergeCell ref="B9:G9"/>
    <mergeCell ref="H9:I9"/>
    <mergeCell ref="A58:C58"/>
    <mergeCell ref="E58:H58"/>
    <mergeCell ref="A59:C59"/>
    <mergeCell ref="E59:H59"/>
    <mergeCell ref="H7:I7"/>
    <mergeCell ref="A1:H1"/>
    <mergeCell ref="A2:H2"/>
    <mergeCell ref="A4:H4"/>
    <mergeCell ref="A5:H5"/>
    <mergeCell ref="A6:H6"/>
  </mergeCells>
  <printOptions horizontalCentered="1"/>
  <pageMargins left="0.15748031496062992" right="0.15748031496062992" top="0.39370078740157483" bottom="0.15748031496062992" header="0" footer="0.15748031496062992"/>
  <pageSetup scale="65" orientation="portrait" r:id="rId1"/>
  <headerFooter alignWithMargins="0">
    <oddHeader>&amp;R&amp;"Arial,Normal"
Página &amp;P de &amp;N</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B09A5B"/>
  </sheetPr>
  <dimension ref="A1:K64"/>
  <sheetViews>
    <sheetView topLeftCell="A2" zoomScale="86" zoomScaleNormal="86" workbookViewId="0">
      <selection sqref="A1:C1"/>
    </sheetView>
  </sheetViews>
  <sheetFormatPr baseColWidth="10" defaultRowHeight="12.75"/>
  <cols>
    <col min="1" max="1" width="31.28515625" style="2" customWidth="1"/>
    <col min="2" max="2" width="29.5703125" style="2" customWidth="1"/>
    <col min="3" max="4" width="7.85546875" style="2" customWidth="1"/>
    <col min="5" max="5" width="15.140625" style="2" customWidth="1"/>
    <col min="6" max="6" width="25.5703125" style="2" customWidth="1"/>
    <col min="7" max="7" width="0.85546875" style="2" customWidth="1"/>
    <col min="8" max="8" width="23.85546875" style="2" customWidth="1"/>
    <col min="9" max="9" width="3.140625" style="2" customWidth="1"/>
    <col min="10" max="16384" width="11.42578125" style="2"/>
  </cols>
  <sheetData>
    <row r="1" spans="1:11" ht="18" customHeight="1">
      <c r="A1" s="1017" t="s">
        <v>0</v>
      </c>
      <c r="B1" s="1017"/>
      <c r="C1" s="1017"/>
      <c r="D1" s="1017"/>
      <c r="E1" s="1017"/>
      <c r="F1" s="1017"/>
      <c r="G1" s="1017"/>
      <c r="H1" s="1017"/>
      <c r="I1" s="682"/>
      <c r="J1" s="3"/>
      <c r="K1" s="3"/>
    </row>
    <row r="2" spans="1:11" ht="18" customHeight="1">
      <c r="A2" s="1017" t="str">
        <f>'1.ESF (Rubros)'!A2:I2</f>
        <v>SECRETARIA EJECUTIVA DEL SISTEMA ANTICORRUPCION DEL ESTADO DE CHIAPAS</v>
      </c>
      <c r="B2" s="1017"/>
      <c r="C2" s="1017"/>
      <c r="D2" s="1017"/>
      <c r="E2" s="1017"/>
      <c r="F2" s="1017"/>
      <c r="G2" s="1017"/>
      <c r="H2" s="1017"/>
      <c r="I2" s="682"/>
      <c r="J2" s="3"/>
      <c r="K2" s="3"/>
    </row>
    <row r="3" spans="1:11" ht="9.9499999999999993" customHeight="1">
      <c r="A3" s="682"/>
      <c r="B3" s="682"/>
      <c r="C3" s="682"/>
      <c r="D3" s="682"/>
      <c r="E3" s="682"/>
      <c r="F3" s="682"/>
      <c r="G3" s="682"/>
      <c r="H3" s="682"/>
      <c r="I3" s="682"/>
      <c r="J3" s="3"/>
      <c r="K3" s="3"/>
    </row>
    <row r="4" spans="1:11" ht="18" customHeight="1">
      <c r="A4" s="1017" t="s">
        <v>1592</v>
      </c>
      <c r="B4" s="1017"/>
      <c r="C4" s="1017"/>
      <c r="D4" s="1017"/>
      <c r="E4" s="1017"/>
      <c r="F4" s="1017"/>
      <c r="G4" s="1017"/>
      <c r="H4" s="1017"/>
      <c r="I4" s="682"/>
      <c r="J4" s="3"/>
      <c r="K4" s="3"/>
    </row>
    <row r="5" spans="1:11" ht="18" customHeight="1">
      <c r="A5" s="1017" t="s">
        <v>1670</v>
      </c>
      <c r="B5" s="1017"/>
      <c r="C5" s="1017"/>
      <c r="D5" s="1017"/>
      <c r="E5" s="1017"/>
      <c r="F5" s="1017"/>
      <c r="G5" s="1017"/>
      <c r="H5" s="1017"/>
      <c r="I5" s="682"/>
      <c r="J5" s="3"/>
      <c r="K5" s="3"/>
    </row>
    <row r="6" spans="1:11" ht="18" customHeight="1">
      <c r="A6" s="1133" t="s">
        <v>1667</v>
      </c>
      <c r="B6" s="1133"/>
      <c r="C6" s="1133"/>
      <c r="D6" s="1133"/>
      <c r="E6" s="1133"/>
      <c r="F6" s="1133"/>
      <c r="G6" s="1133"/>
      <c r="H6" s="1133"/>
      <c r="I6" s="687"/>
      <c r="J6" s="3"/>
      <c r="K6" s="3"/>
    </row>
    <row r="7" spans="1:11" ht="15">
      <c r="A7" s="682"/>
      <c r="B7" s="682"/>
      <c r="C7" s="682"/>
      <c r="D7" s="682"/>
      <c r="E7" s="682"/>
      <c r="F7" s="682"/>
      <c r="G7" s="687"/>
      <c r="H7" s="1134"/>
      <c r="I7" s="1134"/>
      <c r="J7" s="3"/>
      <c r="K7" s="3"/>
    </row>
    <row r="8" spans="1:11" ht="13.5" thickBot="1">
      <c r="A8" s="4"/>
      <c r="B8" s="4"/>
      <c r="C8" s="4"/>
      <c r="D8" s="4"/>
      <c r="E8" s="4"/>
      <c r="F8" s="20" t="s">
        <v>5</v>
      </c>
      <c r="G8" s="4"/>
      <c r="H8" s="1118">
        <f>'1.ESF (Rubros)'!I8</f>
        <v>44314</v>
      </c>
      <c r="I8" s="1118"/>
    </row>
    <row r="9" spans="1:11" ht="33" customHeight="1" thickBot="1">
      <c r="A9" s="705" t="s">
        <v>755</v>
      </c>
      <c r="B9" s="1047" t="s">
        <v>756</v>
      </c>
      <c r="C9" s="1057"/>
      <c r="D9" s="1057"/>
      <c r="E9" s="1057"/>
      <c r="F9" s="1057"/>
      <c r="G9" s="1048"/>
      <c r="H9" s="1047" t="s">
        <v>757</v>
      </c>
      <c r="I9" s="1048"/>
    </row>
    <row r="10" spans="1:11" ht="5.25" customHeight="1">
      <c r="A10" s="15"/>
      <c r="B10" s="4"/>
      <c r="C10" s="4"/>
      <c r="D10" s="4"/>
      <c r="E10" s="4"/>
      <c r="F10" s="4"/>
      <c r="G10" s="4"/>
      <c r="H10" s="4"/>
      <c r="I10" s="4"/>
    </row>
    <row r="11" spans="1:11" s="40" customFormat="1" ht="17.100000000000001" customHeight="1">
      <c r="A11" s="173"/>
      <c r="B11" s="175"/>
      <c r="C11" s="176"/>
      <c r="D11" s="176"/>
      <c r="E11" s="176"/>
      <c r="F11" s="176"/>
      <c r="G11" s="176"/>
      <c r="H11" s="177"/>
    </row>
    <row r="12" spans="1:11" s="40" customFormat="1" ht="17.100000000000001" customHeight="1">
      <c r="A12" s="173"/>
      <c r="B12" s="175"/>
      <c r="C12" s="176"/>
      <c r="D12" s="176"/>
      <c r="E12" s="176"/>
      <c r="F12" s="176"/>
      <c r="G12" s="176"/>
      <c r="H12" s="177"/>
    </row>
    <row r="13" spans="1:11" s="40" customFormat="1" ht="17.100000000000001" customHeight="1">
      <c r="A13" s="173"/>
      <c r="B13" s="175"/>
      <c r="C13" s="176"/>
      <c r="D13" s="176"/>
      <c r="E13" s="176"/>
      <c r="F13" s="176"/>
      <c r="G13" s="176"/>
      <c r="H13" s="177"/>
    </row>
    <row r="14" spans="1:11" s="40" customFormat="1" ht="17.100000000000001" customHeight="1">
      <c r="A14" s="173"/>
      <c r="B14" s="90"/>
      <c r="C14" s="686"/>
      <c r="D14" s="686"/>
      <c r="E14" s="686"/>
      <c r="F14" s="686"/>
      <c r="G14" s="686"/>
      <c r="H14" s="171"/>
      <c r="I14" s="686"/>
    </row>
    <row r="15" spans="1:11" s="40" customFormat="1" ht="17.100000000000001" customHeight="1">
      <c r="A15" s="173"/>
      <c r="B15" s="178"/>
      <c r="C15" s="179"/>
      <c r="D15" s="179"/>
      <c r="E15" s="179"/>
      <c r="F15" s="686"/>
      <c r="G15" s="686"/>
      <c r="H15" s="171"/>
      <c r="I15" s="686"/>
    </row>
    <row r="16" spans="1:11" s="40" customFormat="1" ht="17.100000000000001" customHeight="1">
      <c r="A16" s="173"/>
      <c r="B16" s="178"/>
      <c r="C16" s="179"/>
      <c r="D16" s="179"/>
      <c r="E16" s="179"/>
      <c r="F16" s="686"/>
      <c r="G16" s="686"/>
      <c r="H16" s="171"/>
      <c r="I16" s="686"/>
    </row>
    <row r="17" spans="1:9" s="40" customFormat="1" ht="17.100000000000001" customHeight="1">
      <c r="A17" s="173"/>
      <c r="B17" s="178"/>
      <c r="C17" s="179"/>
      <c r="D17" s="179"/>
      <c r="E17" s="179"/>
      <c r="F17" s="686"/>
      <c r="G17" s="686"/>
      <c r="H17" s="171"/>
      <c r="I17" s="686"/>
    </row>
    <row r="18" spans="1:9" s="40" customFormat="1" ht="17.100000000000001" customHeight="1">
      <c r="A18" s="173"/>
      <c r="B18" s="178"/>
      <c r="C18" s="179"/>
      <c r="D18" s="179"/>
      <c r="E18" s="179"/>
      <c r="F18" s="686"/>
      <c r="G18" s="686"/>
      <c r="H18" s="171"/>
      <c r="I18" s="686"/>
    </row>
    <row r="19" spans="1:9" s="40" customFormat="1" ht="17.100000000000001" customHeight="1">
      <c r="A19" s="173"/>
      <c r="B19" s="178"/>
      <c r="C19" s="179"/>
      <c r="D19" s="179"/>
      <c r="E19" s="179"/>
      <c r="F19" s="686"/>
      <c r="G19" s="686"/>
      <c r="H19" s="171"/>
      <c r="I19" s="686"/>
    </row>
    <row r="20" spans="1:9" s="40" customFormat="1" ht="17.100000000000001" customHeight="1">
      <c r="A20" s="173"/>
      <c r="B20" s="178"/>
      <c r="C20" s="179"/>
      <c r="D20" s="179"/>
      <c r="E20" s="179"/>
      <c r="F20" s="686"/>
      <c r="G20" s="686"/>
      <c r="H20" s="171"/>
      <c r="I20" s="686"/>
    </row>
    <row r="21" spans="1:9" s="40" customFormat="1" ht="17.100000000000001" customHeight="1">
      <c r="A21" s="173"/>
      <c r="B21" s="178"/>
      <c r="C21" s="179"/>
      <c r="D21" s="179"/>
      <c r="E21" s="179"/>
      <c r="F21" s="686"/>
      <c r="G21" s="686"/>
      <c r="H21" s="171"/>
      <c r="I21" s="686"/>
    </row>
    <row r="22" spans="1:9" s="40" customFormat="1" ht="17.100000000000001" customHeight="1">
      <c r="A22" s="173"/>
      <c r="B22" s="180"/>
      <c r="C22" s="181"/>
      <c r="D22" s="181"/>
      <c r="E22" s="181"/>
      <c r="F22" s="686"/>
      <c r="G22" s="686"/>
      <c r="H22" s="171"/>
      <c r="I22" s="686"/>
    </row>
    <row r="23" spans="1:9" s="40" customFormat="1" ht="17.100000000000001" customHeight="1">
      <c r="A23" s="173"/>
      <c r="B23" s="178"/>
      <c r="C23" s="179"/>
      <c r="D23" s="179"/>
      <c r="E23" s="179"/>
      <c r="F23" s="686"/>
      <c r="G23" s="686"/>
      <c r="H23" s="171"/>
      <c r="I23" s="686"/>
    </row>
    <row r="24" spans="1:9" s="40" customFormat="1" ht="17.100000000000001" customHeight="1">
      <c r="A24" s="173"/>
      <c r="B24" s="178"/>
      <c r="C24" s="179"/>
      <c r="D24" s="179"/>
      <c r="E24" s="179"/>
      <c r="F24" s="686"/>
      <c r="G24" s="686"/>
      <c r="H24" s="171"/>
      <c r="I24" s="686"/>
    </row>
    <row r="25" spans="1:9" s="40" customFormat="1" ht="17.100000000000001" customHeight="1">
      <c r="A25" s="173"/>
      <c r="B25" s="178"/>
      <c r="C25" s="179"/>
      <c r="D25" s="179"/>
      <c r="E25" s="179"/>
      <c r="F25" s="686"/>
      <c r="G25" s="686"/>
      <c r="H25" s="171"/>
      <c r="I25" s="686"/>
    </row>
    <row r="26" spans="1:9" s="40" customFormat="1" ht="17.100000000000001" customHeight="1">
      <c r="A26" s="173"/>
      <c r="B26" s="178"/>
      <c r="C26" s="179"/>
      <c r="D26" s="179"/>
      <c r="E26" s="179"/>
      <c r="F26" s="686"/>
      <c r="G26" s="686"/>
      <c r="H26" s="171"/>
      <c r="I26" s="686"/>
    </row>
    <row r="27" spans="1:9" s="40" customFormat="1" ht="17.100000000000001" customHeight="1">
      <c r="A27" s="173"/>
      <c r="B27" s="178"/>
      <c r="C27" s="179"/>
      <c r="D27" s="179"/>
      <c r="E27" s="179"/>
      <c r="F27" s="686"/>
      <c r="G27" s="686"/>
      <c r="H27" s="171"/>
      <c r="I27" s="686"/>
    </row>
    <row r="28" spans="1:9" s="40" customFormat="1" ht="17.100000000000001" customHeight="1">
      <c r="A28" s="173"/>
      <c r="B28" s="178"/>
      <c r="C28" s="179"/>
      <c r="D28" s="179"/>
      <c r="E28" s="179"/>
      <c r="F28" s="686"/>
      <c r="G28" s="686"/>
      <c r="H28" s="171"/>
      <c r="I28" s="686"/>
    </row>
    <row r="29" spans="1:9" s="40" customFormat="1" ht="17.100000000000001" customHeight="1">
      <c r="A29" s="173"/>
      <c r="B29" s="178"/>
      <c r="C29" s="179"/>
      <c r="D29" s="179"/>
      <c r="E29" s="179"/>
      <c r="F29" s="686"/>
      <c r="G29" s="686"/>
      <c r="H29" s="171"/>
      <c r="I29" s="686"/>
    </row>
    <row r="30" spans="1:9" s="40" customFormat="1" ht="17.100000000000001" customHeight="1">
      <c r="A30" s="173"/>
      <c r="B30" s="178"/>
      <c r="C30" s="179"/>
      <c r="D30" s="179"/>
      <c r="E30" s="179"/>
      <c r="F30" s="686"/>
      <c r="G30" s="686"/>
      <c r="H30" s="171"/>
      <c r="I30" s="686"/>
    </row>
    <row r="31" spans="1:9" s="40" customFormat="1" ht="17.100000000000001" customHeight="1">
      <c r="A31" s="173"/>
      <c r="B31" s="178"/>
      <c r="C31" s="179"/>
      <c r="D31" s="179"/>
      <c r="E31" s="179"/>
      <c r="F31" s="686"/>
      <c r="G31" s="686"/>
      <c r="H31" s="171"/>
      <c r="I31" s="686"/>
    </row>
    <row r="32" spans="1:9" s="40" customFormat="1" ht="17.100000000000001" customHeight="1">
      <c r="A32" s="173"/>
      <c r="B32" s="178"/>
      <c r="C32" s="179"/>
      <c r="D32" s="179"/>
      <c r="E32" s="179"/>
      <c r="F32" s="686"/>
      <c r="G32" s="686"/>
      <c r="H32" s="171"/>
      <c r="I32" s="686"/>
    </row>
    <row r="33" spans="1:9" s="40" customFormat="1" ht="17.100000000000001" customHeight="1">
      <c r="A33" s="173"/>
      <c r="B33" s="178"/>
      <c r="C33" s="179"/>
      <c r="D33" s="179"/>
      <c r="E33" s="179"/>
      <c r="F33" s="686"/>
      <c r="G33" s="686"/>
      <c r="H33" s="171"/>
      <c r="I33" s="686"/>
    </row>
    <row r="34" spans="1:9" s="40" customFormat="1" ht="17.100000000000001" customHeight="1">
      <c r="A34" s="173"/>
      <c r="B34" s="178"/>
      <c r="C34" s="179"/>
      <c r="D34" s="179"/>
      <c r="E34" s="179"/>
      <c r="F34" s="686"/>
      <c r="G34" s="686"/>
      <c r="H34" s="171"/>
      <c r="I34" s="686"/>
    </row>
    <row r="35" spans="1:9" s="40" customFormat="1" ht="17.100000000000001" customHeight="1">
      <c r="A35" s="173"/>
      <c r="B35" s="178"/>
      <c r="C35" s="179"/>
      <c r="D35" s="179"/>
      <c r="E35" s="179"/>
      <c r="F35" s="686"/>
      <c r="G35" s="686"/>
      <c r="H35" s="171"/>
      <c r="I35" s="686"/>
    </row>
    <row r="36" spans="1:9" s="40" customFormat="1" ht="17.100000000000001" customHeight="1">
      <c r="A36" s="173"/>
      <c r="B36" s="178"/>
      <c r="C36" s="179"/>
      <c r="D36" s="179"/>
      <c r="E36" s="179"/>
      <c r="F36" s="686"/>
      <c r="G36" s="686"/>
      <c r="H36" s="171"/>
      <c r="I36" s="686"/>
    </row>
    <row r="37" spans="1:9" s="40" customFormat="1" ht="17.100000000000001" customHeight="1">
      <c r="A37" s="173"/>
      <c r="B37" s="178"/>
      <c r="C37" s="179"/>
      <c r="D37" s="179"/>
      <c r="E37" s="179"/>
      <c r="F37" s="686"/>
      <c r="G37" s="686"/>
      <c r="H37" s="171"/>
      <c r="I37" s="686"/>
    </row>
    <row r="38" spans="1:9" s="40" customFormat="1" ht="17.100000000000001" customHeight="1">
      <c r="A38" s="173"/>
      <c r="B38" s="178"/>
      <c r="C38" s="179"/>
      <c r="D38" s="179"/>
      <c r="E38" s="179"/>
      <c r="F38" s="686"/>
      <c r="G38" s="686"/>
      <c r="H38" s="171"/>
      <c r="I38" s="686"/>
    </row>
    <row r="39" spans="1:9" s="40" customFormat="1" ht="17.100000000000001" customHeight="1">
      <c r="A39" s="173"/>
      <c r="B39" s="178"/>
      <c r="C39" s="179"/>
      <c r="D39" s="179"/>
      <c r="E39" s="179"/>
      <c r="F39" s="686"/>
      <c r="G39" s="686"/>
      <c r="H39" s="171"/>
      <c r="I39" s="686"/>
    </row>
    <row r="40" spans="1:9" s="40" customFormat="1" ht="17.100000000000001" customHeight="1">
      <c r="A40" s="173"/>
      <c r="B40" s="178"/>
      <c r="C40" s="179"/>
      <c r="D40" s="179"/>
      <c r="E40" s="179"/>
      <c r="F40" s="686"/>
      <c r="G40" s="686"/>
      <c r="H40" s="171"/>
      <c r="I40" s="686"/>
    </row>
    <row r="41" spans="1:9" s="40" customFormat="1" ht="17.100000000000001" customHeight="1">
      <c r="A41" s="173"/>
      <c r="B41" s="178"/>
      <c r="C41" s="179"/>
      <c r="D41" s="179"/>
      <c r="E41" s="179"/>
      <c r="F41" s="686"/>
      <c r="G41" s="686"/>
      <c r="H41" s="171"/>
      <c r="I41" s="686"/>
    </row>
    <row r="42" spans="1:9" s="40" customFormat="1" ht="17.100000000000001" customHeight="1">
      <c r="A42" s="173"/>
      <c r="B42" s="178"/>
      <c r="C42" s="179"/>
      <c r="D42" s="179"/>
      <c r="E42" s="179"/>
      <c r="F42" s="686"/>
      <c r="G42" s="686"/>
      <c r="H42" s="171"/>
      <c r="I42" s="686"/>
    </row>
    <row r="43" spans="1:9" s="40" customFormat="1" ht="17.100000000000001" customHeight="1">
      <c r="A43" s="173"/>
      <c r="B43" s="178"/>
      <c r="C43" s="179"/>
      <c r="D43" s="179"/>
      <c r="E43" s="179"/>
      <c r="F43" s="686"/>
      <c r="G43" s="686"/>
      <c r="H43" s="171"/>
      <c r="I43" s="686"/>
    </row>
    <row r="44" spans="1:9" s="40" customFormat="1" ht="17.100000000000001" customHeight="1">
      <c r="A44" s="173"/>
      <c r="B44" s="178"/>
      <c r="C44" s="179"/>
      <c r="D44" s="179"/>
      <c r="E44" s="179"/>
      <c r="F44" s="686"/>
      <c r="G44" s="686"/>
      <c r="H44" s="171"/>
      <c r="I44" s="686"/>
    </row>
    <row r="45" spans="1:9" s="40" customFormat="1" ht="17.100000000000001" customHeight="1">
      <c r="A45" s="173"/>
      <c r="B45" s="178"/>
      <c r="C45" s="179"/>
      <c r="D45" s="179"/>
      <c r="E45" s="179"/>
      <c r="F45" s="686"/>
      <c r="G45" s="686"/>
      <c r="H45" s="171"/>
      <c r="I45" s="686"/>
    </row>
    <row r="46" spans="1:9" s="40" customFormat="1" ht="17.100000000000001" customHeight="1">
      <c r="A46" s="173"/>
      <c r="B46" s="178"/>
      <c r="C46" s="179"/>
      <c r="D46" s="179"/>
      <c r="E46" s="179"/>
      <c r="F46" s="686"/>
      <c r="G46" s="686"/>
      <c r="H46" s="171"/>
      <c r="I46" s="686"/>
    </row>
    <row r="47" spans="1:9" s="40" customFormat="1" ht="17.100000000000001" customHeight="1">
      <c r="A47" s="173"/>
      <c r="B47" s="178"/>
      <c r="C47" s="179"/>
      <c r="D47" s="179"/>
      <c r="E47" s="179"/>
      <c r="F47" s="686"/>
      <c r="G47" s="686"/>
      <c r="H47" s="171"/>
      <c r="I47" s="686"/>
    </row>
    <row r="48" spans="1:9" s="40" customFormat="1" ht="17.100000000000001" customHeight="1">
      <c r="A48" s="173"/>
      <c r="B48" s="178"/>
      <c r="C48" s="179"/>
      <c r="D48" s="179"/>
      <c r="E48" s="179"/>
      <c r="F48" s="686"/>
      <c r="G48" s="686"/>
      <c r="H48" s="171"/>
      <c r="I48" s="686"/>
    </row>
    <row r="49" spans="1:9" s="40" customFormat="1" ht="17.100000000000001" customHeight="1">
      <c r="A49" s="173"/>
      <c r="B49" s="178"/>
      <c r="C49" s="179"/>
      <c r="D49" s="179"/>
      <c r="E49" s="179"/>
      <c r="F49" s="686"/>
      <c r="G49" s="686"/>
      <c r="H49" s="171"/>
      <c r="I49" s="686"/>
    </row>
    <row r="50" spans="1:9" s="40" customFormat="1" ht="17.100000000000001" customHeight="1">
      <c r="A50" s="173"/>
      <c r="B50" s="178"/>
      <c r="C50" s="179"/>
      <c r="D50" s="179"/>
      <c r="E50" s="179"/>
      <c r="F50" s="686"/>
      <c r="G50" s="686"/>
      <c r="H50" s="171"/>
      <c r="I50" s="686"/>
    </row>
    <row r="51" spans="1:9" s="40" customFormat="1" ht="17.100000000000001" customHeight="1">
      <c r="A51" s="217"/>
      <c r="B51" s="486"/>
      <c r="C51" s="487"/>
      <c r="D51" s="487"/>
      <c r="E51" s="487"/>
      <c r="F51" s="172"/>
      <c r="G51" s="172"/>
      <c r="H51" s="488"/>
      <c r="I51" s="172"/>
    </row>
    <row r="52" spans="1:9" s="40" customFormat="1" ht="17.100000000000001" customHeight="1">
      <c r="A52" s="173"/>
      <c r="B52" s="178"/>
      <c r="C52" s="179"/>
      <c r="D52" s="718"/>
      <c r="E52" s="179"/>
      <c r="F52" s="686"/>
      <c r="G52" s="686"/>
      <c r="H52" s="171"/>
      <c r="I52" s="686"/>
    </row>
    <row r="53" spans="1:9" ht="17.100000000000001" customHeight="1">
      <c r="A53" s="174"/>
      <c r="B53" s="182"/>
      <c r="C53" s="183"/>
      <c r="D53" s="183"/>
      <c r="E53" s="183"/>
      <c r="F53" s="686"/>
      <c r="G53" s="686"/>
      <c r="H53" s="171"/>
      <c r="I53" s="686"/>
    </row>
    <row r="54" spans="1:9" ht="17.100000000000001" customHeight="1">
      <c r="A54" s="174"/>
      <c r="B54" s="182"/>
      <c r="C54" s="183"/>
      <c r="D54" s="183"/>
      <c r="E54" s="183"/>
      <c r="F54" s="686"/>
      <c r="G54" s="686"/>
      <c r="H54" s="171"/>
      <c r="I54" s="686"/>
    </row>
    <row r="55" spans="1:9" ht="17.100000000000001" customHeight="1">
      <c r="A55" s="174"/>
      <c r="B55" s="182"/>
      <c r="C55" s="183"/>
      <c r="D55" s="183"/>
      <c r="E55" s="183"/>
      <c r="F55" s="184"/>
      <c r="G55" s="184"/>
      <c r="H55" s="185"/>
      <c r="I55" s="29"/>
    </row>
    <row r="56" spans="1:9" ht="17.100000000000001" customHeight="1">
      <c r="A56" s="4"/>
      <c r="B56" s="182"/>
      <c r="C56" s="183"/>
      <c r="D56" s="183"/>
      <c r="E56" s="183"/>
      <c r="F56" s="184"/>
      <c r="G56" s="184"/>
      <c r="H56" s="185"/>
      <c r="I56" s="29"/>
    </row>
    <row r="57" spans="1:9" ht="17.100000000000001" customHeight="1">
      <c r="A57" s="4"/>
      <c r="B57" s="4"/>
      <c r="C57" s="4"/>
      <c r="D57" s="4"/>
      <c r="E57" s="4"/>
      <c r="F57" s="29"/>
      <c r="G57" s="29" t="s">
        <v>639</v>
      </c>
      <c r="H57" s="29"/>
      <c r="I57" s="29"/>
    </row>
    <row r="58" spans="1:9">
      <c r="A58" s="1018" t="s">
        <v>12</v>
      </c>
      <c r="B58" s="1018"/>
      <c r="C58" s="1018"/>
      <c r="D58" s="4"/>
      <c r="E58" s="1018" t="s">
        <v>12</v>
      </c>
      <c r="F58" s="1018"/>
      <c r="G58" s="1018"/>
      <c r="H58" s="1018"/>
      <c r="I58" s="681"/>
    </row>
    <row r="59" spans="1:9">
      <c r="A59" s="890" t="s">
        <v>638</v>
      </c>
      <c r="B59" s="890"/>
      <c r="C59" s="890"/>
      <c r="D59" s="4"/>
      <c r="E59" s="1015" t="s">
        <v>638</v>
      </c>
      <c r="F59" s="1015"/>
      <c r="G59" s="1015"/>
      <c r="H59" s="1015"/>
      <c r="I59" s="681"/>
    </row>
    <row r="60" spans="1:9">
      <c r="A60" s="4"/>
      <c r="B60" s="4"/>
      <c r="C60" s="4"/>
      <c r="D60" s="4"/>
      <c r="E60" s="4"/>
      <c r="F60" s="29"/>
      <c r="G60" s="29"/>
      <c r="H60" s="29"/>
      <c r="I60" s="29"/>
    </row>
    <row r="61" spans="1:9">
      <c r="A61" s="4"/>
      <c r="B61" s="4"/>
      <c r="C61" s="4"/>
      <c r="D61" s="4"/>
      <c r="E61" s="4"/>
      <c r="F61" s="29"/>
      <c r="G61" s="29"/>
      <c r="H61" s="29"/>
      <c r="I61" s="29"/>
    </row>
    <row r="62" spans="1:9" ht="13.5">
      <c r="A62" s="1030" t="s">
        <v>636</v>
      </c>
      <c r="B62" s="1030"/>
      <c r="C62" s="1030"/>
      <c r="D62" s="1030"/>
      <c r="E62" s="1030"/>
      <c r="F62" s="1030"/>
      <c r="G62" s="1030"/>
      <c r="H62" s="1030"/>
      <c r="I62" s="1030"/>
    </row>
    <row r="63" spans="1:9">
      <c r="A63" s="4"/>
      <c r="B63" s="4"/>
      <c r="C63" s="4"/>
      <c r="D63" s="4"/>
      <c r="E63" s="4"/>
      <c r="F63" s="29"/>
      <c r="G63" s="29"/>
      <c r="H63" s="29"/>
      <c r="I63" s="29"/>
    </row>
    <row r="64" spans="1:9">
      <c r="F64" s="17"/>
      <c r="G64" s="17"/>
      <c r="H64" s="17"/>
      <c r="I64" s="17"/>
    </row>
  </sheetData>
  <mergeCells count="14">
    <mergeCell ref="A62:I62"/>
    <mergeCell ref="H8:I8"/>
    <mergeCell ref="B9:G9"/>
    <mergeCell ref="H9:I9"/>
    <mergeCell ref="A58:C58"/>
    <mergeCell ref="E58:H58"/>
    <mergeCell ref="A59:C59"/>
    <mergeCell ref="E59:H59"/>
    <mergeCell ref="H7:I7"/>
    <mergeCell ref="A1:H1"/>
    <mergeCell ref="A2:H2"/>
    <mergeCell ref="A4:H4"/>
    <mergeCell ref="A5:H5"/>
    <mergeCell ref="A6:H6"/>
  </mergeCells>
  <printOptions horizontalCentered="1"/>
  <pageMargins left="0.15748031496062992" right="0.15748031496062992" top="0.39370078740157483" bottom="0.15748031496062992" header="0" footer="0.15748031496062992"/>
  <pageSetup scale="65" orientation="portrait" r:id="rId1"/>
  <headerFooter alignWithMargins="0">
    <oddHeader>&amp;R&amp;"Arial,Normal"
Página &amp;P de &amp;N</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1" tint="0.249977111117893"/>
    <pageSetUpPr fitToPage="1"/>
  </sheetPr>
  <dimension ref="A1:J37"/>
  <sheetViews>
    <sheetView topLeftCell="A10" workbookViewId="0">
      <selection sqref="A1:C1"/>
    </sheetView>
  </sheetViews>
  <sheetFormatPr baseColWidth="10" defaultRowHeight="12.75"/>
  <cols>
    <col min="1" max="1" width="4.5703125" style="2" customWidth="1"/>
    <col min="2" max="2" width="11.5703125" style="2" customWidth="1"/>
    <col min="3" max="3" width="12.5703125" style="2" customWidth="1"/>
    <col min="4" max="16384" width="11.42578125" style="2"/>
  </cols>
  <sheetData>
    <row r="1" spans="1:10">
      <c r="A1" s="854" t="s">
        <v>460</v>
      </c>
      <c r="B1" s="854"/>
      <c r="C1" s="854"/>
      <c r="D1" s="855"/>
      <c r="E1" s="855"/>
      <c r="F1" s="855"/>
      <c r="G1" s="855"/>
      <c r="H1" s="856" t="s">
        <v>461</v>
      </c>
      <c r="I1" s="856"/>
      <c r="J1" s="856"/>
    </row>
    <row r="2" spans="1:10" ht="18">
      <c r="A2" s="857" t="s">
        <v>1580</v>
      </c>
      <c r="B2" s="857"/>
      <c r="C2" s="857"/>
      <c r="D2" s="857"/>
      <c r="E2" s="857"/>
      <c r="F2" s="857"/>
      <c r="G2" s="857"/>
      <c r="H2" s="857"/>
      <c r="I2" s="857"/>
      <c r="J2" s="857"/>
    </row>
    <row r="3" spans="1:10" ht="15.75">
      <c r="A3" s="858" t="s">
        <v>1443</v>
      </c>
      <c r="B3" s="858"/>
      <c r="C3" s="858"/>
      <c r="D3" s="858"/>
      <c r="E3" s="858"/>
      <c r="F3" s="858"/>
      <c r="G3" s="858"/>
      <c r="H3" s="858"/>
      <c r="I3" s="858"/>
      <c r="J3" s="858"/>
    </row>
    <row r="4" spans="1:10" ht="15">
      <c r="A4" s="859" t="s">
        <v>1444</v>
      </c>
      <c r="B4" s="859"/>
      <c r="C4" s="859"/>
      <c r="D4" s="859"/>
      <c r="E4" s="859"/>
      <c r="F4" s="859"/>
      <c r="G4" s="859"/>
      <c r="H4" s="859"/>
      <c r="I4" s="859"/>
      <c r="J4" s="859"/>
    </row>
    <row r="5" spans="1:10" ht="15">
      <c r="A5" s="859" t="s">
        <v>1445</v>
      </c>
      <c r="B5" s="859"/>
      <c r="C5" s="859"/>
      <c r="D5" s="859"/>
      <c r="E5" s="859"/>
      <c r="F5" s="859"/>
      <c r="G5" s="859"/>
      <c r="H5" s="859"/>
      <c r="I5" s="859"/>
      <c r="J5" s="859"/>
    </row>
    <row r="6" spans="1:10" ht="15">
      <c r="A6" s="859" t="s">
        <v>1446</v>
      </c>
      <c r="B6" s="859"/>
      <c r="C6" s="859"/>
      <c r="D6" s="859"/>
      <c r="E6" s="859"/>
      <c r="F6" s="859"/>
      <c r="G6" s="859"/>
      <c r="H6" s="859"/>
      <c r="I6" s="859"/>
      <c r="J6" s="859"/>
    </row>
    <row r="7" spans="1:10" ht="5.25" customHeight="1" thickBot="1"/>
    <row r="8" spans="1:10" ht="15.75">
      <c r="A8" s="1004" t="s">
        <v>782</v>
      </c>
      <c r="B8" s="1005"/>
      <c r="C8" s="1005"/>
      <c r="D8" s="1005"/>
      <c r="E8" s="1005"/>
      <c r="F8" s="1005"/>
      <c r="G8" s="1005"/>
      <c r="H8" s="1005"/>
      <c r="I8" s="1005"/>
      <c r="J8" s="1006"/>
    </row>
    <row r="9" spans="1:10" s="4" customFormat="1" ht="5.25" customHeight="1">
      <c r="A9" s="201"/>
      <c r="B9" s="202"/>
      <c r="C9" s="202"/>
      <c r="D9" s="202"/>
      <c r="E9" s="202"/>
      <c r="F9" s="202"/>
      <c r="G9" s="202"/>
      <c r="H9" s="202"/>
      <c r="I9" s="202"/>
      <c r="J9" s="203"/>
    </row>
    <row r="10" spans="1:10" ht="18">
      <c r="A10" s="1124" t="s">
        <v>754</v>
      </c>
      <c r="B10" s="1125"/>
      <c r="C10" s="1125"/>
      <c r="D10" s="1125"/>
      <c r="E10" s="1125"/>
      <c r="F10" s="1125"/>
      <c r="G10" s="1125"/>
      <c r="H10" s="1125"/>
      <c r="I10" s="1125"/>
      <c r="J10" s="1126"/>
    </row>
    <row r="11" spans="1:10">
      <c r="A11" s="9"/>
      <c r="B11" s="4"/>
      <c r="C11" s="4"/>
      <c r="D11" s="4"/>
      <c r="E11" s="4"/>
      <c r="F11" s="4"/>
      <c r="G11" s="4"/>
      <c r="H11" s="4"/>
      <c r="I11" s="4"/>
      <c r="J11" s="10"/>
    </row>
    <row r="12" spans="1:10">
      <c r="A12" s="14"/>
      <c r="B12" s="15" t="s">
        <v>783</v>
      </c>
      <c r="C12" s="4"/>
      <c r="D12" s="917" t="s">
        <v>784</v>
      </c>
      <c r="E12" s="917"/>
      <c r="F12" s="917"/>
      <c r="G12" s="917"/>
      <c r="H12" s="917"/>
      <c r="I12" s="917"/>
      <c r="J12" s="918"/>
    </row>
    <row r="13" spans="1:10">
      <c r="A13" s="14"/>
      <c r="B13" s="15"/>
      <c r="C13" s="4"/>
      <c r="D13" s="917"/>
      <c r="E13" s="917"/>
      <c r="F13" s="917"/>
      <c r="G13" s="917"/>
      <c r="H13" s="917"/>
      <c r="I13" s="917"/>
      <c r="J13" s="918"/>
    </row>
    <row r="14" spans="1:10">
      <c r="A14" s="14"/>
      <c r="B14" s="15"/>
      <c r="C14" s="4"/>
      <c r="D14" s="4"/>
      <c r="E14" s="4"/>
      <c r="F14" s="4"/>
      <c r="G14" s="4"/>
      <c r="H14" s="4"/>
      <c r="I14" s="4"/>
      <c r="J14" s="10"/>
    </row>
    <row r="15" spans="1:10">
      <c r="A15" s="14"/>
      <c r="B15" s="15"/>
      <c r="C15" s="4"/>
      <c r="D15" s="4"/>
      <c r="E15" s="4"/>
      <c r="F15" s="4"/>
      <c r="G15" s="4"/>
      <c r="H15" s="4"/>
      <c r="I15" s="4"/>
      <c r="J15" s="10"/>
    </row>
    <row r="16" spans="1:10">
      <c r="A16" s="14"/>
      <c r="B16" s="15" t="s">
        <v>785</v>
      </c>
      <c r="C16" s="4"/>
      <c r="D16" s="1122" t="s">
        <v>1036</v>
      </c>
      <c r="E16" s="1122"/>
      <c r="F16" s="1122"/>
      <c r="G16" s="1122"/>
      <c r="H16" s="1122"/>
      <c r="I16" s="1122"/>
      <c r="J16" s="1123"/>
    </row>
    <row r="17" spans="1:10">
      <c r="A17" s="14"/>
      <c r="B17" s="15"/>
      <c r="C17" s="4"/>
      <c r="D17" s="1122"/>
      <c r="E17" s="1122"/>
      <c r="F17" s="1122"/>
      <c r="G17" s="1122"/>
      <c r="H17" s="1122"/>
      <c r="I17" s="1122"/>
      <c r="J17" s="1123"/>
    </row>
    <row r="18" spans="1:10">
      <c r="A18" s="14"/>
      <c r="B18" s="15"/>
      <c r="C18" s="4"/>
      <c r="D18" s="4"/>
      <c r="E18" s="4"/>
      <c r="F18" s="4"/>
      <c r="G18" s="4"/>
      <c r="H18" s="4"/>
      <c r="I18" s="4"/>
      <c r="J18" s="10"/>
    </row>
    <row r="19" spans="1:10">
      <c r="A19" s="14"/>
      <c r="B19" s="15"/>
      <c r="C19" s="4"/>
      <c r="D19" s="4"/>
      <c r="E19" s="4"/>
      <c r="F19" s="4"/>
      <c r="G19" s="4"/>
      <c r="H19" s="4"/>
      <c r="I19" s="4"/>
      <c r="J19" s="10"/>
    </row>
    <row r="20" spans="1:10">
      <c r="A20" s="14"/>
      <c r="B20" s="15" t="s">
        <v>755</v>
      </c>
      <c r="C20" s="4"/>
      <c r="D20" s="4" t="s">
        <v>786</v>
      </c>
      <c r="E20" s="4"/>
      <c r="F20" s="4"/>
      <c r="G20" s="4"/>
      <c r="H20" s="4"/>
      <c r="I20" s="4"/>
      <c r="J20" s="10"/>
    </row>
    <row r="21" spans="1:10">
      <c r="A21" s="14"/>
      <c r="B21" s="15"/>
      <c r="C21" s="4"/>
      <c r="D21" s="4"/>
      <c r="E21" s="4"/>
      <c r="F21" s="4"/>
      <c r="G21" s="4"/>
      <c r="H21" s="4"/>
      <c r="I21" s="4"/>
      <c r="J21" s="10"/>
    </row>
    <row r="22" spans="1:10">
      <c r="A22" s="14"/>
      <c r="B22" s="15"/>
      <c r="C22" s="4"/>
      <c r="D22" s="4"/>
      <c r="E22" s="4"/>
      <c r="F22" s="4"/>
      <c r="G22" s="4"/>
      <c r="H22" s="4"/>
      <c r="I22" s="4"/>
      <c r="J22" s="10"/>
    </row>
    <row r="23" spans="1:10">
      <c r="A23" s="14"/>
      <c r="B23" s="15"/>
      <c r="C23" s="4"/>
      <c r="D23" s="4"/>
      <c r="E23" s="4"/>
      <c r="F23" s="4"/>
      <c r="G23" s="4"/>
      <c r="H23" s="4"/>
      <c r="I23" s="4"/>
      <c r="J23" s="10"/>
    </row>
    <row r="24" spans="1:10">
      <c r="A24" s="14"/>
      <c r="B24" s="15" t="s">
        <v>756</v>
      </c>
      <c r="C24" s="4"/>
      <c r="D24" s="4" t="s">
        <v>787</v>
      </c>
      <c r="E24" s="4"/>
      <c r="F24" s="4"/>
      <c r="G24" s="4"/>
      <c r="H24" s="4"/>
      <c r="I24" s="4"/>
      <c r="J24" s="10"/>
    </row>
    <row r="25" spans="1:10">
      <c r="A25" s="14"/>
      <c r="B25" s="15"/>
      <c r="C25" s="4"/>
      <c r="D25" s="4"/>
      <c r="E25" s="4"/>
      <c r="F25" s="4"/>
      <c r="G25" s="4"/>
      <c r="H25" s="4"/>
      <c r="I25" s="4"/>
      <c r="J25" s="10"/>
    </row>
    <row r="26" spans="1:10">
      <c r="A26" s="14"/>
      <c r="B26" s="15"/>
      <c r="C26" s="4"/>
      <c r="D26" s="4"/>
      <c r="E26" s="4"/>
      <c r="F26" s="4"/>
      <c r="G26" s="4"/>
      <c r="H26" s="4"/>
      <c r="I26" s="4"/>
      <c r="J26" s="10"/>
    </row>
    <row r="27" spans="1:10">
      <c r="A27" s="14"/>
      <c r="B27" s="15"/>
      <c r="C27" s="4"/>
      <c r="D27" s="4"/>
      <c r="E27" s="4"/>
      <c r="F27" s="4"/>
      <c r="G27" s="4"/>
      <c r="H27" s="4"/>
      <c r="I27" s="4"/>
      <c r="J27" s="10"/>
    </row>
    <row r="28" spans="1:10">
      <c r="A28" s="14"/>
      <c r="B28" s="15" t="s">
        <v>757</v>
      </c>
      <c r="C28" s="4"/>
      <c r="D28" s="4" t="s">
        <v>788</v>
      </c>
      <c r="E28" s="4"/>
      <c r="F28" s="4"/>
      <c r="G28" s="4"/>
      <c r="H28" s="4"/>
      <c r="I28" s="4"/>
      <c r="J28" s="10"/>
    </row>
    <row r="29" spans="1:10">
      <c r="A29" s="14"/>
      <c r="B29" s="15"/>
      <c r="C29" s="4"/>
      <c r="D29" s="4"/>
      <c r="E29" s="4"/>
      <c r="F29" s="4"/>
      <c r="G29" s="4"/>
      <c r="H29" s="4"/>
      <c r="I29" s="4"/>
      <c r="J29" s="10"/>
    </row>
    <row r="30" spans="1:10">
      <c r="A30" s="14"/>
      <c r="B30" s="15"/>
      <c r="C30" s="4"/>
      <c r="D30" s="4"/>
      <c r="E30" s="4"/>
      <c r="F30" s="4"/>
      <c r="G30" s="4"/>
      <c r="H30" s="4"/>
      <c r="I30" s="4"/>
      <c r="J30" s="10"/>
    </row>
    <row r="31" spans="1:10">
      <c r="A31" s="14"/>
      <c r="B31" s="15" t="s">
        <v>789</v>
      </c>
      <c r="C31" s="4"/>
      <c r="D31" s="4" t="s">
        <v>790</v>
      </c>
      <c r="E31" s="4"/>
      <c r="F31" s="4"/>
      <c r="G31" s="4"/>
      <c r="H31" s="4"/>
      <c r="I31" s="4"/>
      <c r="J31" s="10"/>
    </row>
    <row r="32" spans="1:10">
      <c r="A32" s="14"/>
      <c r="B32" s="4"/>
      <c r="C32" s="4"/>
      <c r="D32" s="1122" t="s">
        <v>1037</v>
      </c>
      <c r="E32" s="1122"/>
      <c r="F32" s="1122"/>
      <c r="G32" s="1122"/>
      <c r="H32" s="1122"/>
      <c r="I32" s="1122"/>
      <c r="J32" s="1123"/>
    </row>
    <row r="33" spans="1:10">
      <c r="A33" s="14"/>
      <c r="B33" s="4"/>
      <c r="C33" s="4"/>
      <c r="D33" s="1122"/>
      <c r="E33" s="1122"/>
      <c r="F33" s="1122"/>
      <c r="G33" s="1122"/>
      <c r="H33" s="1122"/>
      <c r="I33" s="1122"/>
      <c r="J33" s="1123"/>
    </row>
    <row r="34" spans="1:10">
      <c r="A34" s="14"/>
      <c r="B34" s="4"/>
      <c r="C34" s="4"/>
      <c r="D34" s="1122"/>
      <c r="E34" s="1122"/>
      <c r="F34" s="1122"/>
      <c r="G34" s="1122"/>
      <c r="H34" s="1122"/>
      <c r="I34" s="1122"/>
      <c r="J34" s="1123"/>
    </row>
    <row r="35" spans="1:10">
      <c r="A35" s="14"/>
      <c r="B35" s="4"/>
      <c r="C35" s="4"/>
      <c r="D35" s="1122"/>
      <c r="E35" s="1122"/>
      <c r="F35" s="1122"/>
      <c r="G35" s="1122"/>
      <c r="H35" s="1122"/>
      <c r="I35" s="1122"/>
      <c r="J35" s="1123"/>
    </row>
    <row r="36" spans="1:10">
      <c r="A36" s="14"/>
      <c r="B36" s="4"/>
      <c r="C36" s="4"/>
      <c r="D36" s="4"/>
      <c r="E36" s="4"/>
      <c r="F36" s="4"/>
      <c r="G36" s="4"/>
      <c r="H36" s="4"/>
      <c r="I36" s="4"/>
      <c r="J36" s="10"/>
    </row>
    <row r="37" spans="1:10" ht="4.5" customHeight="1" thickBot="1">
      <c r="A37" s="16"/>
      <c r="B37" s="12"/>
      <c r="C37" s="12"/>
      <c r="D37" s="12"/>
      <c r="E37" s="12"/>
      <c r="F37" s="12"/>
      <c r="G37" s="12"/>
      <c r="H37" s="12"/>
      <c r="I37" s="12"/>
      <c r="J37" s="13"/>
    </row>
  </sheetData>
  <mergeCells count="13">
    <mergeCell ref="D32:J35"/>
    <mergeCell ref="A8:J8"/>
    <mergeCell ref="A10:J10"/>
    <mergeCell ref="A1:C1"/>
    <mergeCell ref="D1:G1"/>
    <mergeCell ref="H1:J1"/>
    <mergeCell ref="A2:J2"/>
    <mergeCell ref="A3:J3"/>
    <mergeCell ref="A6:J6"/>
    <mergeCell ref="A4:J4"/>
    <mergeCell ref="A5:J5"/>
    <mergeCell ref="D12:J13"/>
    <mergeCell ref="D16:J17"/>
  </mergeCells>
  <printOptions horizontalCentered="1"/>
  <pageMargins left="0.55118110236220474" right="0.62992125984251968" top="0.74803149606299213" bottom="0.15748031496062992" header="0" footer="0.15748031496062992"/>
  <pageSetup scale="87" fitToHeight="100" orientation="portrait"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621132"/>
  </sheetPr>
  <dimension ref="A1:K37"/>
  <sheetViews>
    <sheetView workbookViewId="0">
      <selection sqref="A1:C1"/>
    </sheetView>
  </sheetViews>
  <sheetFormatPr baseColWidth="10" defaultRowHeight="12.75"/>
  <cols>
    <col min="1" max="1" width="3.7109375" style="2" customWidth="1"/>
    <col min="2" max="2" width="11.5703125" style="2" bestFit="1" customWidth="1"/>
    <col min="3" max="3" width="12.5703125" style="2" customWidth="1"/>
    <col min="4" max="9" width="11.42578125" style="2"/>
    <col min="10" max="10" width="3.7109375" style="2" customWidth="1"/>
    <col min="11" max="16384" width="11.42578125" style="2"/>
  </cols>
  <sheetData>
    <row r="1" spans="1:10" ht="15" customHeight="1">
      <c r="A1" s="4"/>
      <c r="B1" s="4"/>
      <c r="C1" s="4"/>
      <c r="D1" s="4"/>
      <c r="E1" s="4"/>
      <c r="F1" s="4"/>
      <c r="G1" s="4"/>
      <c r="H1" s="4"/>
      <c r="I1" s="4"/>
      <c r="J1" s="4"/>
    </row>
    <row r="2" spans="1:10" ht="15" customHeight="1">
      <c r="A2" s="4"/>
      <c r="B2" s="4"/>
      <c r="C2" s="4"/>
      <c r="D2" s="4"/>
      <c r="E2" s="4"/>
      <c r="F2" s="4"/>
      <c r="G2" s="4"/>
      <c r="H2" s="4"/>
      <c r="I2" s="4"/>
      <c r="J2" s="4"/>
    </row>
    <row r="3" spans="1:10" ht="15" customHeight="1">
      <c r="A3" s="4"/>
      <c r="B3" s="4"/>
      <c r="C3" s="4"/>
      <c r="D3" s="4"/>
      <c r="E3" s="4"/>
      <c r="F3" s="4"/>
      <c r="G3" s="4"/>
      <c r="H3" s="4"/>
      <c r="I3" s="4"/>
      <c r="J3" s="4"/>
    </row>
    <row r="4" spans="1:10" ht="15" customHeight="1">
      <c r="A4" s="4"/>
      <c r="B4" s="4"/>
      <c r="C4" s="4"/>
      <c r="D4" s="4"/>
      <c r="E4" s="4"/>
      <c r="F4" s="4"/>
      <c r="G4" s="4"/>
      <c r="H4" s="4"/>
      <c r="I4" s="4"/>
      <c r="J4" s="4"/>
    </row>
    <row r="5" spans="1:10">
      <c r="A5" s="4"/>
      <c r="B5" s="4"/>
      <c r="C5" s="4"/>
      <c r="D5" s="4"/>
      <c r="E5" s="4"/>
      <c r="F5" s="4"/>
      <c r="G5" s="4"/>
      <c r="H5" s="4"/>
      <c r="I5" s="4"/>
      <c r="J5" s="4"/>
    </row>
    <row r="6" spans="1:10">
      <c r="A6" s="4"/>
      <c r="B6" s="4"/>
      <c r="C6" s="4"/>
      <c r="D6" s="4"/>
      <c r="E6" s="4"/>
      <c r="F6" s="4"/>
      <c r="G6" s="4"/>
      <c r="H6" s="4"/>
      <c r="I6" s="4"/>
      <c r="J6" s="4"/>
    </row>
    <row r="7" spans="1:10">
      <c r="A7" s="4"/>
      <c r="B7" s="4"/>
      <c r="C7" s="4"/>
      <c r="D7" s="4"/>
      <c r="E7" s="4"/>
      <c r="F7" s="4"/>
      <c r="G7" s="4"/>
      <c r="H7" s="4"/>
      <c r="I7" s="4"/>
      <c r="J7" s="4"/>
    </row>
    <row r="8" spans="1:10">
      <c r="A8" s="4"/>
      <c r="B8" s="4"/>
      <c r="C8" s="4"/>
      <c r="D8" s="4"/>
      <c r="E8" s="4"/>
      <c r="F8" s="4"/>
      <c r="G8" s="4"/>
      <c r="H8" s="4"/>
      <c r="I8" s="4"/>
      <c r="J8" s="4"/>
    </row>
    <row r="9" spans="1:10">
      <c r="A9" s="4"/>
      <c r="B9" s="4"/>
      <c r="C9" s="4"/>
      <c r="D9" s="4"/>
      <c r="E9" s="4"/>
      <c r="F9" s="4"/>
      <c r="G9" s="4"/>
      <c r="H9" s="4"/>
      <c r="I9" s="4"/>
      <c r="J9" s="4"/>
    </row>
    <row r="10" spans="1:10">
      <c r="A10" s="4"/>
      <c r="B10" s="4"/>
      <c r="C10" s="4"/>
      <c r="D10" s="4"/>
      <c r="E10" s="4"/>
      <c r="F10" s="4"/>
      <c r="G10" s="4"/>
      <c r="H10" s="4"/>
      <c r="I10" s="4"/>
      <c r="J10" s="4"/>
    </row>
    <row r="11" spans="1:10">
      <c r="A11" s="4"/>
      <c r="B11" s="4"/>
      <c r="C11" s="4"/>
      <c r="D11" s="4"/>
      <c r="E11" s="4"/>
      <c r="F11" s="4"/>
      <c r="G11" s="4"/>
      <c r="H11" s="4"/>
      <c r="I11" s="4"/>
      <c r="J11" s="4"/>
    </row>
    <row r="12" spans="1:10">
      <c r="A12" s="4"/>
      <c r="B12" s="4"/>
      <c r="C12" s="4"/>
      <c r="D12" s="4"/>
      <c r="E12" s="4"/>
      <c r="F12" s="4"/>
      <c r="G12" s="4"/>
      <c r="H12" s="4"/>
      <c r="I12" s="4"/>
      <c r="J12" s="4"/>
    </row>
    <row r="13" spans="1:10">
      <c r="A13" s="4"/>
      <c r="B13" s="4"/>
      <c r="C13" s="4"/>
      <c r="D13" s="4"/>
      <c r="E13" s="4"/>
      <c r="F13" s="4"/>
      <c r="G13" s="4"/>
      <c r="H13" s="4"/>
      <c r="I13" s="4"/>
      <c r="J13" s="4"/>
    </row>
    <row r="14" spans="1:10">
      <c r="A14" s="4"/>
      <c r="B14" s="4"/>
      <c r="C14" s="4"/>
      <c r="D14" s="4"/>
      <c r="E14" s="4"/>
      <c r="F14" s="4"/>
      <c r="G14" s="4"/>
      <c r="H14" s="4"/>
      <c r="I14" s="4"/>
      <c r="J14" s="4"/>
    </row>
    <row r="15" spans="1:10">
      <c r="A15" s="4"/>
      <c r="B15" s="4"/>
      <c r="C15" s="4"/>
      <c r="D15" s="4"/>
      <c r="E15" s="4"/>
      <c r="F15" s="4"/>
      <c r="G15" s="4"/>
      <c r="H15" s="4"/>
      <c r="I15" s="4"/>
      <c r="J15" s="4"/>
    </row>
    <row r="16" spans="1:10">
      <c r="A16" s="4"/>
      <c r="B16" s="4"/>
      <c r="C16" s="4"/>
      <c r="D16" s="4"/>
      <c r="E16" s="4"/>
      <c r="F16" s="4"/>
      <c r="G16" s="4"/>
      <c r="H16" s="4"/>
      <c r="I16" s="4"/>
      <c r="J16" s="4"/>
    </row>
    <row r="17" spans="1:11" ht="30.75" customHeight="1">
      <c r="A17" s="4"/>
      <c r="B17" s="966"/>
      <c r="C17" s="966"/>
      <c r="D17" s="966"/>
      <c r="E17" s="966"/>
      <c r="F17" s="966"/>
      <c r="G17" s="966"/>
      <c r="H17" s="966"/>
      <c r="I17" s="966"/>
      <c r="J17" s="5"/>
      <c r="K17" s="4"/>
    </row>
    <row r="18" spans="1:11">
      <c r="A18" s="4"/>
      <c r="B18" s="4"/>
      <c r="C18" s="4"/>
      <c r="D18" s="4"/>
      <c r="E18" s="4"/>
      <c r="F18" s="4"/>
      <c r="G18" s="4"/>
      <c r="H18" s="4"/>
      <c r="I18" s="4"/>
      <c r="J18" s="4"/>
    </row>
    <row r="19" spans="1:11">
      <c r="A19" s="4"/>
      <c r="B19" s="4"/>
      <c r="C19" s="4"/>
      <c r="D19" s="4"/>
      <c r="E19" s="4"/>
      <c r="F19" s="4"/>
      <c r="G19" s="4"/>
      <c r="H19" s="4"/>
      <c r="I19" s="4"/>
      <c r="J19" s="4"/>
    </row>
    <row r="20" spans="1:11">
      <c r="A20" s="4"/>
      <c r="B20" s="4"/>
      <c r="C20" s="4"/>
      <c r="D20" s="4"/>
      <c r="E20" s="4"/>
      <c r="F20" s="4"/>
      <c r="G20" s="4"/>
      <c r="H20" s="4"/>
      <c r="I20" s="4"/>
      <c r="J20" s="4"/>
    </row>
    <row r="21" spans="1:11">
      <c r="A21" s="969"/>
      <c r="B21" s="969"/>
      <c r="C21" s="969"/>
      <c r="D21" s="969"/>
      <c r="E21" s="969"/>
      <c r="F21" s="969"/>
      <c r="G21" s="969"/>
      <c r="H21" s="969"/>
      <c r="I21" s="969"/>
      <c r="J21" s="969"/>
    </row>
    <row r="22" spans="1:11">
      <c r="A22" s="4"/>
      <c r="B22" s="4"/>
      <c r="C22" s="4"/>
      <c r="D22" s="4"/>
      <c r="E22" s="4"/>
      <c r="F22" s="4"/>
      <c r="G22" s="4"/>
      <c r="H22" s="4"/>
      <c r="I22" s="4"/>
      <c r="J22" s="4"/>
    </row>
    <row r="23" spans="1:11">
      <c r="A23" s="4"/>
      <c r="B23" s="967" t="s">
        <v>1333</v>
      </c>
      <c r="C23" s="967"/>
      <c r="D23" s="967"/>
      <c r="E23" s="967"/>
      <c r="F23" s="967"/>
      <c r="G23" s="967"/>
      <c r="H23" s="967"/>
      <c r="I23" s="967"/>
      <c r="J23" s="4"/>
    </row>
    <row r="24" spans="1:11" ht="23.25" customHeight="1">
      <c r="A24" s="4"/>
      <c r="B24" s="967"/>
      <c r="C24" s="967"/>
      <c r="D24" s="967"/>
      <c r="E24" s="967"/>
      <c r="F24" s="967"/>
      <c r="G24" s="967"/>
      <c r="H24" s="967"/>
      <c r="I24" s="967"/>
      <c r="J24" s="8"/>
    </row>
    <row r="25" spans="1:11" ht="30.75" customHeight="1">
      <c r="A25" s="4"/>
      <c r="B25" s="967"/>
      <c r="C25" s="967"/>
      <c r="D25" s="967"/>
      <c r="E25" s="967"/>
      <c r="F25" s="967"/>
      <c r="G25" s="967"/>
      <c r="H25" s="967"/>
      <c r="I25" s="967"/>
      <c r="J25" s="5"/>
    </row>
    <row r="26" spans="1:11" ht="12.75" customHeight="1">
      <c r="A26" s="4"/>
      <c r="B26" s="449"/>
      <c r="C26" s="449"/>
      <c r="D26" s="449"/>
      <c r="E26" s="449"/>
      <c r="F26" s="449"/>
      <c r="G26" s="449"/>
      <c r="H26" s="449"/>
      <c r="I26" s="449"/>
      <c r="J26" s="449"/>
    </row>
    <row r="27" spans="1:11" ht="12.75" customHeight="1">
      <c r="A27" s="969"/>
      <c r="B27" s="969"/>
      <c r="C27" s="969"/>
      <c r="D27" s="969"/>
      <c r="E27" s="969"/>
      <c r="F27" s="969"/>
      <c r="G27" s="969"/>
      <c r="H27" s="969"/>
      <c r="I27" s="969"/>
      <c r="J27" s="969"/>
    </row>
    <row r="28" spans="1:11" ht="30.75">
      <c r="A28" s="4"/>
      <c r="B28" s="449"/>
      <c r="C28" s="449"/>
      <c r="D28" s="449"/>
      <c r="E28" s="449"/>
      <c r="F28" s="449"/>
      <c r="G28" s="449"/>
      <c r="H28" s="449"/>
      <c r="I28" s="449"/>
      <c r="J28" s="449"/>
    </row>
    <row r="29" spans="1:11" ht="14.25" customHeight="1">
      <c r="A29" s="4"/>
      <c r="B29" s="7"/>
      <c r="C29" s="7"/>
      <c r="D29" s="7"/>
      <c r="E29" s="7"/>
      <c r="F29" s="7"/>
      <c r="G29" s="7"/>
      <c r="H29" s="7"/>
      <c r="I29" s="7"/>
      <c r="J29" s="7"/>
    </row>
    <row r="30" spans="1:11" ht="23.25" customHeight="1">
      <c r="A30" s="4"/>
      <c r="B30" s="968"/>
      <c r="C30" s="968"/>
      <c r="D30" s="968"/>
      <c r="E30" s="968"/>
      <c r="F30" s="968"/>
      <c r="G30" s="968"/>
      <c r="H30" s="968"/>
      <c r="I30" s="968"/>
      <c r="J30" s="8"/>
    </row>
    <row r="31" spans="1:11" ht="30.75">
      <c r="A31" s="4"/>
      <c r="B31" s="966"/>
      <c r="C31" s="966"/>
      <c r="D31" s="966"/>
      <c r="E31" s="966"/>
      <c r="F31" s="966"/>
      <c r="G31" s="966"/>
      <c r="H31" s="966"/>
      <c r="I31" s="966"/>
      <c r="J31" s="5"/>
    </row>
    <row r="32" spans="1:11" ht="30.75">
      <c r="A32" s="4"/>
      <c r="B32" s="449"/>
      <c r="C32" s="449"/>
      <c r="D32" s="449"/>
      <c r="E32" s="449"/>
      <c r="F32" s="449"/>
      <c r="G32" s="449"/>
      <c r="H32" s="449"/>
      <c r="I32" s="449"/>
      <c r="J32" s="5"/>
    </row>
    <row r="33" spans="1:10" ht="30.75">
      <c r="A33" s="4"/>
      <c r="B33" s="449"/>
      <c r="C33" s="449"/>
      <c r="D33" s="449"/>
      <c r="E33" s="449"/>
      <c r="F33" s="449"/>
      <c r="G33" s="449"/>
      <c r="H33" s="449"/>
      <c r="I33" s="449"/>
      <c r="J33" s="5"/>
    </row>
    <row r="34" spans="1:10" ht="30.75">
      <c r="A34" s="4"/>
      <c r="B34" s="449"/>
      <c r="C34" s="449"/>
      <c r="D34" s="449"/>
      <c r="E34" s="449"/>
      <c r="F34" s="449"/>
      <c r="G34" s="449"/>
      <c r="H34" s="449"/>
      <c r="I34" s="449"/>
      <c r="J34" s="5"/>
    </row>
    <row r="35" spans="1:10">
      <c r="A35" s="4"/>
      <c r="B35" s="4"/>
      <c r="C35" s="4"/>
      <c r="D35" s="4"/>
      <c r="E35" s="4"/>
      <c r="F35" s="4"/>
      <c r="G35" s="4"/>
      <c r="H35" s="4"/>
      <c r="I35" s="4"/>
      <c r="J35" s="4"/>
    </row>
    <row r="36" spans="1:10">
      <c r="A36" s="4"/>
      <c r="B36" s="4"/>
      <c r="C36" s="4"/>
      <c r="D36" s="4"/>
      <c r="E36" s="4"/>
      <c r="F36" s="4"/>
      <c r="G36" s="4"/>
      <c r="H36" s="4"/>
      <c r="I36" s="4"/>
      <c r="J36" s="4"/>
    </row>
    <row r="37" spans="1:10" ht="15" customHeight="1">
      <c r="A37" s="4"/>
      <c r="B37" s="4"/>
      <c r="C37" s="4"/>
      <c r="D37" s="4"/>
      <c r="E37" s="4"/>
      <c r="F37" s="4"/>
      <c r="G37" s="4"/>
      <c r="H37" s="4"/>
      <c r="I37" s="4"/>
      <c r="J37" s="4"/>
    </row>
  </sheetData>
  <mergeCells count="6">
    <mergeCell ref="B17:I17"/>
    <mergeCell ref="B23:I25"/>
    <mergeCell ref="B30:I30"/>
    <mergeCell ref="B31:I31"/>
    <mergeCell ref="A21:J21"/>
    <mergeCell ref="A27:J27"/>
  </mergeCells>
  <printOptions horizontalCentered="1"/>
  <pageMargins left="0.55118110236220474" right="0.64" top="0.74803149606299213" bottom="0.15748031496062992" header="0" footer="0.15748031496062992"/>
  <pageSetup scale="93"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B09A5B"/>
  </sheetPr>
  <dimension ref="A1:K132"/>
  <sheetViews>
    <sheetView topLeftCell="B1" zoomScale="90" zoomScaleNormal="90" workbookViewId="0">
      <selection sqref="A1:C1"/>
    </sheetView>
  </sheetViews>
  <sheetFormatPr baseColWidth="10" defaultRowHeight="12.75"/>
  <cols>
    <col min="1" max="1" width="73.42578125" style="2" customWidth="1"/>
    <col min="2" max="2" width="21.85546875" style="2" customWidth="1"/>
    <col min="3" max="3" width="1.7109375" style="2" customWidth="1"/>
    <col min="4" max="4" width="21.85546875" style="2" customWidth="1"/>
    <col min="5" max="5" width="4.85546875" style="2" customWidth="1"/>
    <col min="6" max="6" width="73.42578125" style="2" customWidth="1"/>
    <col min="7" max="7" width="21.28515625" style="2" customWidth="1"/>
    <col min="8" max="8" width="1.7109375" style="2" customWidth="1"/>
    <col min="9" max="9" width="21.28515625" style="2" customWidth="1"/>
    <col min="10" max="16384" width="11.42578125" style="2"/>
  </cols>
  <sheetData>
    <row r="1" spans="1:11" ht="18" customHeight="1">
      <c r="A1" s="1017" t="s">
        <v>0</v>
      </c>
      <c r="B1" s="1017"/>
      <c r="C1" s="1017"/>
      <c r="D1" s="1017"/>
      <c r="E1" s="1017"/>
      <c r="F1" s="1017"/>
      <c r="G1" s="1017"/>
      <c r="H1" s="1017"/>
      <c r="I1" s="1017"/>
      <c r="J1" s="3"/>
      <c r="K1" s="3"/>
    </row>
    <row r="2" spans="1:11" ht="18" customHeight="1">
      <c r="A2" s="1017" t="str">
        <f>'1.ESF (Rubros)'!A2:I2</f>
        <v>SECRETARIA EJECUTIVA DEL SISTEMA ANTICORRUPCION DEL ESTADO DE CHIAPAS</v>
      </c>
      <c r="B2" s="1017"/>
      <c r="C2" s="1017"/>
      <c r="D2" s="1017"/>
      <c r="E2" s="1017"/>
      <c r="F2" s="1017"/>
      <c r="G2" s="1017"/>
      <c r="H2" s="1017"/>
      <c r="I2" s="1017"/>
      <c r="J2" s="3"/>
      <c r="K2" s="3"/>
    </row>
    <row r="3" spans="1:11" ht="9.9499999999999993" customHeight="1">
      <c r="A3" s="691"/>
      <c r="B3" s="691"/>
      <c r="C3" s="691"/>
      <c r="D3" s="691"/>
      <c r="E3" s="691"/>
      <c r="F3" s="691"/>
      <c r="G3" s="691"/>
      <c r="H3" s="691"/>
      <c r="I3" s="691"/>
      <c r="J3" s="3"/>
      <c r="K3" s="3"/>
    </row>
    <row r="4" spans="1:11" ht="18" customHeight="1">
      <c r="A4" s="1017" t="s">
        <v>1592</v>
      </c>
      <c r="B4" s="1017"/>
      <c r="C4" s="1017"/>
      <c r="D4" s="1017"/>
      <c r="E4" s="1017"/>
      <c r="F4" s="1017"/>
      <c r="G4" s="1017"/>
      <c r="H4" s="1017"/>
      <c r="I4" s="1017"/>
      <c r="J4" s="3"/>
      <c r="K4" s="3"/>
    </row>
    <row r="5" spans="1:11" ht="18" customHeight="1">
      <c r="A5" s="1017" t="s">
        <v>1306</v>
      </c>
      <c r="B5" s="1017"/>
      <c r="C5" s="1017"/>
      <c r="D5" s="1017"/>
      <c r="E5" s="1017"/>
      <c r="F5" s="1017"/>
      <c r="G5" s="1017"/>
      <c r="H5" s="1017"/>
      <c r="I5" s="1017"/>
      <c r="J5" s="3"/>
      <c r="K5" s="3"/>
    </row>
    <row r="6" spans="1:11" ht="18" customHeight="1">
      <c r="A6" s="1017" t="s">
        <v>1671</v>
      </c>
      <c r="B6" s="1017"/>
      <c r="C6" s="1017"/>
      <c r="D6" s="1017"/>
      <c r="E6" s="1017"/>
      <c r="F6" s="1017"/>
      <c r="G6" s="1017"/>
      <c r="H6" s="1017"/>
      <c r="I6" s="1017"/>
      <c r="J6" s="3"/>
      <c r="K6" s="3"/>
    </row>
    <row r="7" spans="1:11" ht="15">
      <c r="A7" s="370"/>
      <c r="B7" s="370"/>
      <c r="C7" s="370"/>
      <c r="D7" s="370"/>
      <c r="E7" s="370"/>
      <c r="F7" s="370"/>
      <c r="G7" s="18"/>
      <c r="H7" s="18"/>
      <c r="I7" s="19" t="s">
        <v>485</v>
      </c>
      <c r="J7" s="3"/>
      <c r="K7" s="3"/>
    </row>
    <row r="8" spans="1:11" ht="15">
      <c r="A8" s="18"/>
      <c r="B8" s="18"/>
      <c r="C8" s="18"/>
      <c r="D8" s="18"/>
      <c r="E8" s="18"/>
      <c r="F8" s="18"/>
      <c r="G8" s="20" t="s">
        <v>5</v>
      </c>
      <c r="H8" s="4"/>
      <c r="I8" s="21">
        <f>'1.ESF (Rubros)'!I8</f>
        <v>44314</v>
      </c>
      <c r="J8" s="3"/>
      <c r="K8" s="3"/>
    </row>
    <row r="9" spans="1:11" ht="5.0999999999999996" customHeight="1">
      <c r="A9" s="370"/>
      <c r="B9" s="370"/>
      <c r="C9" s="370"/>
      <c r="D9" s="370"/>
      <c r="E9" s="370"/>
      <c r="F9" s="370"/>
      <c r="G9" s="20"/>
      <c r="H9" s="4"/>
      <c r="I9" s="21"/>
      <c r="J9" s="3"/>
      <c r="K9" s="3"/>
    </row>
    <row r="10" spans="1:11" ht="15.75">
      <c r="A10" s="370"/>
      <c r="B10" s="370"/>
      <c r="C10" s="370"/>
      <c r="D10" s="370"/>
      <c r="E10" s="370"/>
      <c r="F10" s="370"/>
      <c r="G10" s="20"/>
      <c r="H10" s="4"/>
      <c r="I10" s="413" t="s">
        <v>1305</v>
      </c>
      <c r="J10" s="3"/>
      <c r="K10" s="3"/>
    </row>
    <row r="11" spans="1:11" ht="5.0999999999999996" customHeight="1" thickBot="1">
      <c r="A11" s="4"/>
      <c r="B11" s="4"/>
      <c r="C11" s="4"/>
      <c r="D11" s="4"/>
      <c r="E11" s="4"/>
      <c r="F11" s="4"/>
      <c r="G11" s="4"/>
      <c r="H11" s="4"/>
    </row>
    <row r="12" spans="1:11" ht="32.25" customHeight="1" thickBot="1">
      <c r="A12" s="705" t="s">
        <v>484</v>
      </c>
      <c r="B12" s="708" t="s">
        <v>1672</v>
      </c>
      <c r="C12" s="694"/>
      <c r="D12" s="708" t="s">
        <v>1561</v>
      </c>
      <c r="E12" s="694"/>
      <c r="F12" s="694" t="s">
        <v>484</v>
      </c>
      <c r="G12" s="708" t="s">
        <v>1672</v>
      </c>
      <c r="H12" s="694"/>
      <c r="I12" s="710" t="s">
        <v>1561</v>
      </c>
    </row>
    <row r="13" spans="1:11" ht="5.25" customHeight="1">
      <c r="A13" s="15"/>
      <c r="B13" s="4"/>
      <c r="C13" s="4"/>
      <c r="D13" s="4"/>
      <c r="E13" s="4"/>
      <c r="F13" s="4"/>
      <c r="G13" s="4"/>
      <c r="H13" s="4"/>
      <c r="I13" s="4"/>
    </row>
    <row r="14" spans="1:11" ht="15" customHeight="1">
      <c r="A14" s="22" t="s">
        <v>486</v>
      </c>
      <c r="B14" s="4"/>
      <c r="C14" s="4"/>
      <c r="D14" s="4"/>
      <c r="E14" s="4"/>
      <c r="F14" s="22" t="s">
        <v>597</v>
      </c>
      <c r="G14" s="4"/>
      <c r="H14" s="4"/>
      <c r="I14" s="4"/>
    </row>
    <row r="15" spans="1:11" ht="15" customHeight="1">
      <c r="A15" s="22" t="s">
        <v>598</v>
      </c>
      <c r="B15" s="4"/>
      <c r="C15" s="4"/>
      <c r="D15" s="4"/>
      <c r="E15" s="4"/>
      <c r="F15" s="22" t="s">
        <v>599</v>
      </c>
      <c r="G15" s="4"/>
      <c r="H15" s="4"/>
      <c r="I15" s="4"/>
    </row>
    <row r="16" spans="1:11" ht="15" customHeight="1">
      <c r="A16" s="22" t="s">
        <v>600</v>
      </c>
      <c r="B16" s="450">
        <f>SUM(B17:B23)</f>
        <v>3107131.04</v>
      </c>
      <c r="C16" s="26"/>
      <c r="D16" s="450">
        <f>SUM(D17:D23)</f>
        <v>828319.92999999993</v>
      </c>
      <c r="E16" s="24"/>
      <c r="F16" s="22" t="s">
        <v>492</v>
      </c>
      <c r="G16" s="450">
        <f>SUM(G17:G25)</f>
        <v>360402.69</v>
      </c>
      <c r="H16" s="26"/>
      <c r="I16" s="450">
        <f>SUM(I17:I25)</f>
        <v>692783.4800000001</v>
      </c>
    </row>
    <row r="17" spans="1:9" ht="15" customHeight="1">
      <c r="A17" s="27" t="s">
        <v>601</v>
      </c>
      <c r="B17" s="31">
        <f>SUM('BALANZA ACUMULADA'!K18)</f>
        <v>0</v>
      </c>
      <c r="C17" s="31"/>
      <c r="D17" s="31">
        <f>SUM('BALANZA ACUMULADA'!G18)</f>
        <v>0</v>
      </c>
      <c r="E17" s="30"/>
      <c r="F17" s="27" t="s">
        <v>493</v>
      </c>
      <c r="G17" s="31">
        <f>SUM('BALANZA ACUMULADA'!L91)</f>
        <v>177152.83000000007</v>
      </c>
      <c r="H17" s="31"/>
      <c r="I17" s="31">
        <f>SUM('BALANZA ACUMULADA'!H91)</f>
        <v>126087.36</v>
      </c>
    </row>
    <row r="18" spans="1:9" ht="15" customHeight="1">
      <c r="A18" s="27" t="s">
        <v>487</v>
      </c>
      <c r="B18" s="31">
        <f>SUM('BALANZA ACUMULADA'!K19)</f>
        <v>2803739.17</v>
      </c>
      <c r="C18" s="31"/>
      <c r="D18" s="31">
        <f>SUM('BALANZA ACUMULADA'!G19)</f>
        <v>369894.95</v>
      </c>
      <c r="E18" s="30"/>
      <c r="F18" s="27" t="s">
        <v>494</v>
      </c>
      <c r="G18" s="31">
        <f>SUM('BALANZA ACUMULADA'!L92)</f>
        <v>14738.379999999888</v>
      </c>
      <c r="H18" s="31"/>
      <c r="I18" s="31">
        <f>SUM('BALANZA ACUMULADA'!H92)</f>
        <v>182916.23</v>
      </c>
    </row>
    <row r="19" spans="1:9" ht="15" customHeight="1">
      <c r="A19" s="27" t="s">
        <v>488</v>
      </c>
      <c r="B19" s="31">
        <f>SUM('BALANZA ACUMULADA'!K20)</f>
        <v>303391.87000000011</v>
      </c>
      <c r="C19" s="31"/>
      <c r="D19" s="31">
        <f>SUM('BALANZA ACUMULADA'!G20)</f>
        <v>458424.98</v>
      </c>
      <c r="E19" s="30"/>
      <c r="F19" s="27" t="s">
        <v>495</v>
      </c>
      <c r="G19" s="31">
        <f>SUM('BALANZA ACUMULADA'!L93)</f>
        <v>0</v>
      </c>
      <c r="H19" s="31"/>
      <c r="I19" s="31">
        <f>SUM('BALANZA ACUMULADA'!H93)</f>
        <v>0</v>
      </c>
    </row>
    <row r="20" spans="1:9" ht="15" customHeight="1">
      <c r="A20" s="27" t="s">
        <v>602</v>
      </c>
      <c r="B20" s="31">
        <f>SUM('BALANZA ACUMULADA'!K21)</f>
        <v>0</v>
      </c>
      <c r="C20" s="31"/>
      <c r="D20" s="31">
        <f>SUM('BALANZA ACUMULADA'!G21)</f>
        <v>0</v>
      </c>
      <c r="E20" s="30"/>
      <c r="F20" s="27" t="s">
        <v>496</v>
      </c>
      <c r="G20" s="31">
        <f>SUM('BALANZA ACUMULADA'!L94)</f>
        <v>0</v>
      </c>
      <c r="H20" s="31"/>
      <c r="I20" s="31">
        <f>SUM('BALANZA ACUMULADA'!H94)</f>
        <v>0</v>
      </c>
    </row>
    <row r="21" spans="1:9" ht="15" customHeight="1">
      <c r="A21" s="27" t="s">
        <v>489</v>
      </c>
      <c r="B21" s="31">
        <f>SUM('BALANZA ACUMULADA'!K22)</f>
        <v>0</v>
      </c>
      <c r="C21" s="31"/>
      <c r="D21" s="31">
        <f>SUM('BALANZA ACUMULADA'!G22)</f>
        <v>0</v>
      </c>
      <c r="E21" s="30"/>
      <c r="F21" s="27" t="s">
        <v>497</v>
      </c>
      <c r="G21" s="31">
        <f>SUM('BALANZA ACUMULADA'!L95)</f>
        <v>0</v>
      </c>
      <c r="H21" s="31"/>
      <c r="I21" s="31">
        <f>SUM('BALANZA ACUMULADA'!H95)</f>
        <v>0</v>
      </c>
    </row>
    <row r="22" spans="1:9" ht="15" customHeight="1">
      <c r="A22" s="27" t="s">
        <v>603</v>
      </c>
      <c r="B22" s="31">
        <f>SUM('BALANZA ACUMULADA'!K23)</f>
        <v>0</v>
      </c>
      <c r="C22" s="31"/>
      <c r="D22" s="31">
        <f>SUM('BALANZA ACUMULADA'!G23)</f>
        <v>0</v>
      </c>
      <c r="E22" s="30"/>
      <c r="F22" s="183" t="s">
        <v>1052</v>
      </c>
      <c r="G22" s="31">
        <f>SUM('BALANZA ACUMULADA'!L96)</f>
        <v>0</v>
      </c>
      <c r="H22" s="31"/>
      <c r="I22" s="31">
        <f>SUM('BALANZA ACUMULADA'!H96)</f>
        <v>0</v>
      </c>
    </row>
    <row r="23" spans="1:9" ht="15" customHeight="1">
      <c r="A23" s="27" t="s">
        <v>490</v>
      </c>
      <c r="B23" s="31">
        <f>SUM('BALANZA ACUMULADA'!K24)</f>
        <v>0</v>
      </c>
      <c r="C23" s="31"/>
      <c r="D23" s="31">
        <f>SUM('BALANZA ACUMULADA'!G24)</f>
        <v>0</v>
      </c>
      <c r="E23" s="30"/>
      <c r="F23" s="27" t="s">
        <v>498</v>
      </c>
      <c r="G23" s="31">
        <f>SUM('BALANZA ACUMULADA'!L97)</f>
        <v>167996.06000000006</v>
      </c>
      <c r="H23" s="31"/>
      <c r="I23" s="31">
        <f>SUM('BALANZA ACUMULADA'!H97)</f>
        <v>383725.34</v>
      </c>
    </row>
    <row r="24" spans="1:9" ht="15" customHeight="1">
      <c r="A24" s="22" t="s">
        <v>491</v>
      </c>
      <c r="B24" s="450">
        <f>SUM(B25:B31)</f>
        <v>0</v>
      </c>
      <c r="C24" s="32"/>
      <c r="D24" s="450">
        <f>SUM(D25:D31)</f>
        <v>0</v>
      </c>
      <c r="E24" s="24"/>
      <c r="F24" s="183" t="s">
        <v>1053</v>
      </c>
      <c r="G24" s="31">
        <f>SUM('BALANZA ACUMULADA'!L98)</f>
        <v>0</v>
      </c>
      <c r="H24" s="31"/>
      <c r="I24" s="31">
        <f>SUM('BALANZA ACUMULADA'!H98)</f>
        <v>0</v>
      </c>
    </row>
    <row r="25" spans="1:9" ht="15" customHeight="1">
      <c r="A25" s="27" t="s">
        <v>1330</v>
      </c>
      <c r="B25" s="31">
        <f>SUM('BALANZA ACUMULADA'!K25)</f>
        <v>0</v>
      </c>
      <c r="C25" s="31"/>
      <c r="D25" s="31">
        <f>SUM('BALANZA ACUMULADA'!G25)</f>
        <v>0</v>
      </c>
      <c r="E25" s="30"/>
      <c r="F25" s="27" t="s">
        <v>499</v>
      </c>
      <c r="G25" s="31">
        <f>SUM('BALANZA ACUMULADA'!L99)</f>
        <v>515.41999999999996</v>
      </c>
      <c r="H25" s="31"/>
      <c r="I25" s="31">
        <f>SUM('BALANZA ACUMULADA'!H99)</f>
        <v>54.55</v>
      </c>
    </row>
    <row r="26" spans="1:9" ht="15" customHeight="1">
      <c r="A26" s="27" t="s">
        <v>502</v>
      </c>
      <c r="B26" s="31">
        <f>SUM('BALANZA ACUMULADA'!K26)</f>
        <v>0</v>
      </c>
      <c r="C26" s="31"/>
      <c r="D26" s="31">
        <f>SUM('BALANZA ACUMULADA'!G26)</f>
        <v>0</v>
      </c>
      <c r="E26" s="30"/>
      <c r="F26" s="22" t="s">
        <v>500</v>
      </c>
      <c r="G26" s="450">
        <f>SUM(G27:G29)</f>
        <v>0</v>
      </c>
      <c r="H26" s="26"/>
      <c r="I26" s="450">
        <f>SUM(I27:I29)</f>
        <v>0</v>
      </c>
    </row>
    <row r="27" spans="1:9" ht="15" customHeight="1">
      <c r="A27" s="27" t="s">
        <v>503</v>
      </c>
      <c r="B27" s="31">
        <f>SUM('BALANZA ACUMULADA'!K27)</f>
        <v>0</v>
      </c>
      <c r="C27" s="31"/>
      <c r="D27" s="31">
        <f>SUM('BALANZA ACUMULADA'!G27)</f>
        <v>0</v>
      </c>
      <c r="E27" s="30"/>
      <c r="F27" s="183" t="s">
        <v>1056</v>
      </c>
      <c r="G27" s="31">
        <f>SUM('BALANZA ACUMULADA'!L100)</f>
        <v>0</v>
      </c>
      <c r="H27" s="31"/>
      <c r="I27" s="31">
        <f>SUM('BALANZA ACUMULADA'!H100)</f>
        <v>0</v>
      </c>
    </row>
    <row r="28" spans="1:9" ht="15" customHeight="1">
      <c r="A28" s="27" t="s">
        <v>504</v>
      </c>
      <c r="B28" s="31">
        <f>SUM('BALANZA ACUMULADA'!K28)</f>
        <v>0</v>
      </c>
      <c r="C28" s="31"/>
      <c r="D28" s="31">
        <f>SUM('BALANZA ACUMULADA'!G28)</f>
        <v>0</v>
      </c>
      <c r="E28" s="30"/>
      <c r="F28" s="183" t="s">
        <v>1057</v>
      </c>
      <c r="G28" s="31">
        <f>SUM('BALANZA ACUMULADA'!L101)</f>
        <v>0</v>
      </c>
      <c r="H28" s="31"/>
      <c r="I28" s="31">
        <f>SUM('BALANZA ACUMULADA'!H101)</f>
        <v>0</v>
      </c>
    </row>
    <row r="29" spans="1:9" ht="15" customHeight="1">
      <c r="A29" s="27" t="s">
        <v>505</v>
      </c>
      <c r="B29" s="31">
        <f>SUM('BALANZA ACUMULADA'!K29)</f>
        <v>0</v>
      </c>
      <c r="C29" s="31"/>
      <c r="D29" s="31">
        <f>SUM('BALANZA ACUMULADA'!G29)</f>
        <v>0</v>
      </c>
      <c r="E29" s="30"/>
      <c r="F29" s="27" t="s">
        <v>501</v>
      </c>
      <c r="G29" s="31">
        <f>SUM('BALANZA ACUMULADA'!L102)</f>
        <v>0</v>
      </c>
      <c r="H29" s="31"/>
      <c r="I29" s="31">
        <f>SUM('BALANZA ACUMULADA'!H102)</f>
        <v>0</v>
      </c>
    </row>
    <row r="30" spans="1:9" ht="15" customHeight="1">
      <c r="A30" s="27" t="s">
        <v>507</v>
      </c>
      <c r="B30" s="31">
        <f>SUM('BALANZA ACUMULADA'!K30)</f>
        <v>0</v>
      </c>
      <c r="C30" s="31"/>
      <c r="D30" s="31">
        <f>SUM('BALANZA ACUMULADA'!G30)</f>
        <v>0</v>
      </c>
      <c r="E30" s="30"/>
      <c r="F30" s="22" t="s">
        <v>695</v>
      </c>
      <c r="G30" s="450">
        <f>SUM(G31:G32)</f>
        <v>0</v>
      </c>
      <c r="H30" s="32"/>
      <c r="I30" s="450">
        <f>SUM(I31:I32)</f>
        <v>0</v>
      </c>
    </row>
    <row r="31" spans="1:9" ht="15" customHeight="1">
      <c r="A31" s="27" t="s">
        <v>509</v>
      </c>
      <c r="B31" s="31">
        <f>SUM('BALANZA ACUMULADA'!K31)</f>
        <v>0</v>
      </c>
      <c r="C31" s="31"/>
      <c r="D31" s="31">
        <f>SUM('BALANZA ACUMULADA'!G31)</f>
        <v>0</v>
      </c>
      <c r="E31" s="30"/>
      <c r="F31" s="27" t="s">
        <v>605</v>
      </c>
      <c r="G31" s="31">
        <f>SUM('BALANZA ACUMULADA'!L103)</f>
        <v>0</v>
      </c>
      <c r="H31" s="31"/>
      <c r="I31" s="31">
        <f>SUM('BALANZA ACUMULADA'!H103)</f>
        <v>0</v>
      </c>
    </row>
    <row r="32" spans="1:9" ht="15" customHeight="1">
      <c r="A32" s="22" t="s">
        <v>511</v>
      </c>
      <c r="B32" s="450">
        <f>SUM(B33:B37)</f>
        <v>0</v>
      </c>
      <c r="C32" s="32"/>
      <c r="D32" s="450">
        <f>SUM(D33:D37)</f>
        <v>0</v>
      </c>
      <c r="E32" s="24"/>
      <c r="F32" s="27" t="s">
        <v>607</v>
      </c>
      <c r="G32" s="31">
        <f>SUM('BALANZA ACUMULADA'!L104)</f>
        <v>0</v>
      </c>
      <c r="H32" s="31"/>
      <c r="I32" s="31">
        <f>SUM('BALANZA ACUMULADA'!H104)</f>
        <v>0</v>
      </c>
    </row>
    <row r="33" spans="1:9" ht="15" customHeight="1">
      <c r="A33" s="27" t="s">
        <v>608</v>
      </c>
      <c r="B33" s="31">
        <f>SUM('BALANZA ACUMULADA'!K32)</f>
        <v>0</v>
      </c>
      <c r="C33" s="31"/>
      <c r="D33" s="31">
        <f>SUM('BALANZA ACUMULADA'!G32)</f>
        <v>0</v>
      </c>
      <c r="E33" s="30"/>
      <c r="F33" s="22" t="s">
        <v>1058</v>
      </c>
      <c r="G33" s="450">
        <v>0</v>
      </c>
      <c r="H33" s="4"/>
      <c r="I33" s="450">
        <v>0</v>
      </c>
    </row>
    <row r="34" spans="1:9" ht="15" customHeight="1">
      <c r="A34" s="27" t="s">
        <v>513</v>
      </c>
      <c r="B34" s="31">
        <f>SUM('BALANZA ACUMULADA'!K33)</f>
        <v>0</v>
      </c>
      <c r="C34" s="31"/>
      <c r="D34" s="31">
        <f>SUM('BALANZA ACUMULADA'!G33)</f>
        <v>0</v>
      </c>
      <c r="E34" s="30"/>
      <c r="F34" s="22" t="s">
        <v>1059</v>
      </c>
      <c r="G34" s="450">
        <f>SUM(G35:G37)</f>
        <v>0</v>
      </c>
      <c r="H34" s="4"/>
      <c r="I34" s="450">
        <f>SUM(I35:I37)</f>
        <v>0</v>
      </c>
    </row>
    <row r="35" spans="1:9" ht="15" customHeight="1">
      <c r="A35" s="27" t="s">
        <v>609</v>
      </c>
      <c r="B35" s="31">
        <f>SUM('BALANZA ACUMULADA'!K34)</f>
        <v>0</v>
      </c>
      <c r="C35" s="31"/>
      <c r="D35" s="31">
        <f>SUM('BALANZA ACUMULADA'!G34)</f>
        <v>0</v>
      </c>
      <c r="E35" s="30"/>
      <c r="F35" s="183" t="s">
        <v>1060</v>
      </c>
      <c r="G35" s="31">
        <f>SUM('BALANZA ACUMULADA'!L105)</f>
        <v>0</v>
      </c>
      <c r="H35" s="31"/>
      <c r="I35" s="31">
        <f>SUM('BALANZA ACUMULADA'!H105)</f>
        <v>0</v>
      </c>
    </row>
    <row r="36" spans="1:9" ht="15" customHeight="1">
      <c r="A36" s="27" t="s">
        <v>515</v>
      </c>
      <c r="B36" s="31">
        <f>SUM('BALANZA ACUMULADA'!K35)</f>
        <v>0</v>
      </c>
      <c r="C36" s="31"/>
      <c r="D36" s="31">
        <f>SUM('BALANZA ACUMULADA'!G35)</f>
        <v>0</v>
      </c>
      <c r="E36" s="24"/>
      <c r="F36" s="183" t="s">
        <v>1061</v>
      </c>
      <c r="G36" s="666">
        <f>SUM('BALANZA ACUMULADA'!L106)</f>
        <v>0</v>
      </c>
      <c r="H36" s="666"/>
      <c r="I36" s="666">
        <f>SUM('BALANZA ACUMULADA'!H106)</f>
        <v>0</v>
      </c>
    </row>
    <row r="37" spans="1:9" ht="15" customHeight="1">
      <c r="A37" s="27" t="s">
        <v>611</v>
      </c>
      <c r="B37" s="31">
        <f>SUM('BALANZA ACUMULADA'!K36)</f>
        <v>0</v>
      </c>
      <c r="C37" s="31"/>
      <c r="D37" s="31">
        <f>SUM('BALANZA ACUMULADA'!G36)</f>
        <v>0</v>
      </c>
      <c r="E37" s="30"/>
      <c r="F37" s="183" t="s">
        <v>1062</v>
      </c>
      <c r="G37" s="31">
        <f>SUM('BALANZA ACUMULADA'!L107)</f>
        <v>0</v>
      </c>
      <c r="H37" s="31"/>
      <c r="I37" s="31">
        <f>SUM('BALANZA ACUMULADA'!H107)</f>
        <v>0</v>
      </c>
    </row>
    <row r="38" spans="1:9" ht="15" customHeight="1">
      <c r="A38" s="22" t="s">
        <v>516</v>
      </c>
      <c r="B38" s="450">
        <f>SUM(B39:B43)</f>
        <v>0</v>
      </c>
      <c r="C38" s="32"/>
      <c r="D38" s="450">
        <f>SUM(D39:D43)</f>
        <v>0</v>
      </c>
      <c r="E38" s="30"/>
      <c r="F38" s="22" t="s">
        <v>506</v>
      </c>
      <c r="G38" s="450">
        <f>SUM(G39:G44)</f>
        <v>0</v>
      </c>
      <c r="H38" s="26"/>
      <c r="I38" s="450">
        <f>SUM(I39:I44)</f>
        <v>0</v>
      </c>
    </row>
    <row r="39" spans="1:9" ht="15" customHeight="1">
      <c r="A39" s="27" t="s">
        <v>518</v>
      </c>
      <c r="B39" s="31">
        <f>SUM('BALANZA ACUMULADA'!K37)</f>
        <v>0</v>
      </c>
      <c r="C39" s="31"/>
      <c r="D39" s="31">
        <f>SUM('BALANZA ACUMULADA'!G37)</f>
        <v>0</v>
      </c>
      <c r="E39" s="30"/>
      <c r="F39" s="27" t="s">
        <v>508</v>
      </c>
      <c r="G39" s="31">
        <f>SUM('BALANZA ACUMULADA'!L108)</f>
        <v>0</v>
      </c>
      <c r="H39" s="31"/>
      <c r="I39" s="31">
        <f>SUM('BALANZA ACUMULADA'!H108)</f>
        <v>0</v>
      </c>
    </row>
    <row r="40" spans="1:9" ht="15" customHeight="1">
      <c r="A40" s="27" t="s">
        <v>1045</v>
      </c>
      <c r="B40" s="31">
        <f>SUM('BALANZA ACUMULADA'!K38)</f>
        <v>0</v>
      </c>
      <c r="C40" s="31"/>
      <c r="D40" s="31">
        <f>SUM('BALANZA ACUMULADA'!G38)</f>
        <v>0</v>
      </c>
      <c r="E40" s="30"/>
      <c r="F40" s="27" t="s">
        <v>510</v>
      </c>
      <c r="G40" s="31">
        <f>SUM('BALANZA ACUMULADA'!L109)</f>
        <v>0</v>
      </c>
      <c r="H40" s="31"/>
      <c r="I40" s="31">
        <f>SUM('BALANZA ACUMULADA'!H109)</f>
        <v>0</v>
      </c>
    </row>
    <row r="41" spans="1:9" ht="15" customHeight="1">
      <c r="A41" s="27" t="s">
        <v>637</v>
      </c>
      <c r="B41" s="31">
        <f>SUM('BALANZA ACUMULADA'!K39)</f>
        <v>0</v>
      </c>
      <c r="C41" s="31"/>
      <c r="D41" s="31">
        <f>SUM('BALANZA ACUMULADA'!G39)</f>
        <v>0</v>
      </c>
      <c r="E41" s="24"/>
      <c r="F41" s="27" t="s">
        <v>512</v>
      </c>
      <c r="G41" s="31">
        <f>SUM('BALANZA ACUMULADA'!L110)</f>
        <v>0</v>
      </c>
      <c r="H41" s="31"/>
      <c r="I41" s="31">
        <f>SUM('BALANZA ACUMULADA'!H110)</f>
        <v>0</v>
      </c>
    </row>
    <row r="42" spans="1:9" ht="15" customHeight="1">
      <c r="A42" s="27" t="s">
        <v>1047</v>
      </c>
      <c r="B42" s="31">
        <f>SUM('BALANZA ACUMULADA'!K40)</f>
        <v>0</v>
      </c>
      <c r="C42" s="31"/>
      <c r="D42" s="31">
        <f>SUM('BALANZA ACUMULADA'!G40)</f>
        <v>0</v>
      </c>
      <c r="E42" s="24"/>
      <c r="F42" s="27" t="s">
        <v>610</v>
      </c>
      <c r="G42" s="31">
        <f>SUM('BALANZA ACUMULADA'!L111)</f>
        <v>0</v>
      </c>
      <c r="H42" s="31"/>
      <c r="I42" s="31">
        <f>SUM('BALANZA ACUMULADA'!H111)</f>
        <v>0</v>
      </c>
    </row>
    <row r="43" spans="1:9" ht="15" customHeight="1">
      <c r="A43" s="27" t="s">
        <v>521</v>
      </c>
      <c r="B43" s="31">
        <f>SUM('BALANZA ACUMULADA'!K41)</f>
        <v>0</v>
      </c>
      <c r="C43" s="31"/>
      <c r="D43" s="31">
        <f>SUM('BALANZA ACUMULADA'!G41)</f>
        <v>0</v>
      </c>
      <c r="E43" s="30"/>
      <c r="F43" s="27" t="s">
        <v>514</v>
      </c>
      <c r="G43" s="31">
        <f>SUM('BALANZA ACUMULADA'!L112)</f>
        <v>0</v>
      </c>
      <c r="H43" s="31"/>
      <c r="I43" s="31">
        <f>SUM('BALANZA ACUMULADA'!H112)</f>
        <v>0</v>
      </c>
    </row>
    <row r="44" spans="1:9" ht="15" customHeight="1">
      <c r="A44" s="22" t="s">
        <v>523</v>
      </c>
      <c r="B44" s="450">
        <f>SUM('BALANZA ACUMULADA'!K42)</f>
        <v>0</v>
      </c>
      <c r="C44" s="32"/>
      <c r="D44" s="450">
        <f>SUM('BALANZA ACUMULADA'!G42)</f>
        <v>0</v>
      </c>
      <c r="E44" s="24"/>
      <c r="F44" s="27" t="s">
        <v>1026</v>
      </c>
      <c r="G44" s="31">
        <f>SUM('BALANZA ACUMULADA'!L113)</f>
        <v>0</v>
      </c>
      <c r="H44" s="31"/>
      <c r="I44" s="31">
        <f>SUM('BALANZA ACUMULADA'!H113)</f>
        <v>0</v>
      </c>
    </row>
    <row r="45" spans="1:9" ht="15" customHeight="1">
      <c r="A45" s="22" t="s">
        <v>526</v>
      </c>
      <c r="B45" s="450">
        <f>SUM(B46:B47)</f>
        <v>0</v>
      </c>
      <c r="C45" s="450"/>
      <c r="D45" s="450">
        <f>SUM(D46:D47)</f>
        <v>0</v>
      </c>
      <c r="E45" s="30"/>
      <c r="F45" s="22" t="s">
        <v>517</v>
      </c>
      <c r="G45" s="450">
        <f>SUM(G46:G48)</f>
        <v>0</v>
      </c>
      <c r="H45" s="26"/>
      <c r="I45" s="450">
        <f>SUM(I46:I48)</f>
        <v>0</v>
      </c>
    </row>
    <row r="46" spans="1:9" ht="15" customHeight="1">
      <c r="A46" s="27" t="s">
        <v>613</v>
      </c>
      <c r="B46" s="31">
        <f>-'BALANZA ACUMULADA'!L43</f>
        <v>0</v>
      </c>
      <c r="C46" s="31"/>
      <c r="D46" s="31">
        <f>-'BALANZA ACUMULADA'!H43</f>
        <v>0</v>
      </c>
      <c r="E46" s="24"/>
      <c r="F46" s="27" t="s">
        <v>519</v>
      </c>
      <c r="G46" s="31">
        <f>SUM('BALANZA ACUMULADA'!L114)</f>
        <v>0</v>
      </c>
      <c r="H46" s="31"/>
      <c r="I46" s="31">
        <f>SUM('BALANZA ACUMULADA'!H114)</f>
        <v>0</v>
      </c>
    </row>
    <row r="47" spans="1:9" ht="15" customHeight="1">
      <c r="A47" s="183" t="s">
        <v>1048</v>
      </c>
      <c r="B47" s="31">
        <f>-'BALANZA ACUMULADA'!L44</f>
        <v>0</v>
      </c>
      <c r="C47" s="31"/>
      <c r="D47" s="31">
        <f>-'BALANZA ACUMULADA'!H44</f>
        <v>0</v>
      </c>
      <c r="E47" s="30"/>
      <c r="F47" s="27" t="s">
        <v>520</v>
      </c>
      <c r="G47" s="31">
        <f>SUM('BALANZA ACUMULADA'!L115)</f>
        <v>0</v>
      </c>
      <c r="H47" s="31"/>
      <c r="I47" s="31">
        <f>SUM('BALANZA ACUMULADA'!H115)</f>
        <v>0</v>
      </c>
    </row>
    <row r="48" spans="1:9" ht="15" customHeight="1">
      <c r="A48" s="22" t="s">
        <v>528</v>
      </c>
      <c r="B48" s="450">
        <f>SUM(B49:B52)</f>
        <v>0</v>
      </c>
      <c r="C48" s="32"/>
      <c r="D48" s="450">
        <f>SUM(D49:D52)</f>
        <v>0</v>
      </c>
      <c r="E48" s="24"/>
      <c r="F48" s="183" t="s">
        <v>1066</v>
      </c>
      <c r="G48" s="31">
        <f>SUM('BALANZA ACUMULADA'!L116)</f>
        <v>0</v>
      </c>
      <c r="H48" s="31"/>
      <c r="I48" s="31">
        <f>SUM('BALANZA ACUMULADA'!H116)</f>
        <v>0</v>
      </c>
    </row>
    <row r="49" spans="1:9" ht="15" customHeight="1">
      <c r="A49" s="27" t="s">
        <v>529</v>
      </c>
      <c r="B49" s="31">
        <f>SUM('BALANZA ACUMULADA'!K45)</f>
        <v>0</v>
      </c>
      <c r="C49" s="31"/>
      <c r="D49" s="31">
        <f>SUM('BALANZA ACUMULADA'!G45)</f>
        <v>0</v>
      </c>
      <c r="E49" s="27"/>
      <c r="F49" s="22" t="s">
        <v>522</v>
      </c>
      <c r="G49" s="450">
        <f>SUM(G50:G52)</f>
        <v>0</v>
      </c>
      <c r="H49" s="32"/>
      <c r="I49" s="450">
        <f>SUM(I50:I52)</f>
        <v>0</v>
      </c>
    </row>
    <row r="50" spans="1:9" ht="15" customHeight="1">
      <c r="A50" s="27" t="s">
        <v>1049</v>
      </c>
      <c r="B50" s="31">
        <f>SUM('BALANZA ACUMULADA'!K46)</f>
        <v>0</v>
      </c>
      <c r="C50" s="31"/>
      <c r="D50" s="31">
        <f>SUM('BALANZA ACUMULADA'!G46)</f>
        <v>0</v>
      </c>
      <c r="E50" s="24"/>
      <c r="F50" s="27" t="s">
        <v>524</v>
      </c>
      <c r="G50" s="31">
        <f>SUM('BALANZA ACUMULADA'!L117)</f>
        <v>0</v>
      </c>
      <c r="H50" s="31"/>
      <c r="I50" s="31">
        <f>SUM('BALANZA ACUMULADA'!H117)</f>
        <v>0</v>
      </c>
    </row>
    <row r="51" spans="1:9" ht="15" customHeight="1">
      <c r="A51" s="27" t="s">
        <v>1050</v>
      </c>
      <c r="B51" s="31">
        <f>SUM('BALANZA ACUMULADA'!K47)</f>
        <v>0</v>
      </c>
      <c r="C51" s="31"/>
      <c r="D51" s="31">
        <f>SUM('BALANZA ACUMULADA'!G47)</f>
        <v>0</v>
      </c>
      <c r="E51" s="24"/>
      <c r="F51" s="27" t="s">
        <v>525</v>
      </c>
      <c r="G51" s="31">
        <f>SUM('BALANZA ACUMULADA'!L118)</f>
        <v>0</v>
      </c>
      <c r="H51" s="31"/>
      <c r="I51" s="31">
        <f>SUM('BALANZA ACUMULADA'!H118)</f>
        <v>0</v>
      </c>
    </row>
    <row r="52" spans="1:9" ht="15" customHeight="1">
      <c r="A52" s="27" t="s">
        <v>1051</v>
      </c>
      <c r="B52" s="31">
        <f>SUM('BALANZA ACUMULADA'!K48)</f>
        <v>0</v>
      </c>
      <c r="C52" s="31"/>
      <c r="D52" s="31">
        <f>SUM('BALANZA ACUMULADA'!G48)</f>
        <v>0</v>
      </c>
      <c r="E52" s="24"/>
      <c r="F52" s="27" t="s">
        <v>527</v>
      </c>
      <c r="G52" s="31">
        <f>SUM('BALANZA ACUMULADA'!L119)</f>
        <v>0</v>
      </c>
      <c r="H52" s="31"/>
      <c r="I52" s="31">
        <f>SUM('BALANZA ACUMULADA'!H119)</f>
        <v>0</v>
      </c>
    </row>
    <row r="53" spans="1:9" ht="15" customHeight="1">
      <c r="A53" s="22"/>
      <c r="B53" s="31"/>
      <c r="C53" s="29"/>
      <c r="D53" s="31"/>
      <c r="E53" s="24"/>
      <c r="F53" s="183"/>
      <c r="G53" s="4"/>
      <c r="H53" s="4"/>
      <c r="I53" s="4"/>
    </row>
    <row r="54" spans="1:9" ht="15" customHeight="1">
      <c r="A54" s="22" t="s">
        <v>614</v>
      </c>
      <c r="B54" s="26">
        <f>SUM(B16+B24+B32+B38+B44+B45+B48)</f>
        <v>3107131.04</v>
      </c>
      <c r="C54" s="32"/>
      <c r="D54" s="26">
        <f>SUM(D16+D24+D32+D38+D44+D45+D48)</f>
        <v>828319.92999999993</v>
      </c>
      <c r="E54" s="30"/>
      <c r="F54" s="22" t="s">
        <v>615</v>
      </c>
      <c r="G54" s="26">
        <f>SUM(G49+G45+G38+G34+G33+G30+G26+G16)</f>
        <v>360402.69</v>
      </c>
      <c r="H54" s="26"/>
      <c r="I54" s="26">
        <f>SUM(I49+I45+I38+I34+I33+I30+I26+I16)</f>
        <v>692783.4800000001</v>
      </c>
    </row>
    <row r="55" spans="1:9" ht="15" customHeight="1">
      <c r="A55" s="22"/>
      <c r="B55" s="26"/>
      <c r="C55" s="32"/>
      <c r="D55" s="26"/>
      <c r="E55" s="30"/>
      <c r="F55" s="22"/>
      <c r="G55" s="26"/>
      <c r="H55" s="26"/>
      <c r="I55" s="26"/>
    </row>
    <row r="56" spans="1:9" ht="15" customHeight="1">
      <c r="A56" s="22"/>
      <c r="B56" s="26"/>
      <c r="C56" s="32"/>
      <c r="D56" s="26"/>
      <c r="E56" s="30"/>
      <c r="F56" s="22"/>
      <c r="G56" s="26"/>
      <c r="H56" s="26"/>
      <c r="I56" s="26"/>
    </row>
    <row r="57" spans="1:9" ht="15" customHeight="1">
      <c r="A57" s="22" t="s">
        <v>616</v>
      </c>
      <c r="B57" s="31"/>
      <c r="C57" s="29"/>
      <c r="D57" s="31"/>
      <c r="E57" s="24"/>
      <c r="F57" s="22" t="s">
        <v>617</v>
      </c>
      <c r="G57" s="31"/>
      <c r="H57" s="31"/>
      <c r="I57" s="31"/>
    </row>
    <row r="58" spans="1:9" ht="15" customHeight="1">
      <c r="A58" s="4"/>
      <c r="B58" s="31"/>
      <c r="C58" s="29"/>
      <c r="D58" s="31"/>
      <c r="E58" s="30"/>
      <c r="F58" s="27"/>
      <c r="G58" s="31"/>
      <c r="H58" s="31"/>
      <c r="I58" s="31"/>
    </row>
    <row r="59" spans="1:9" ht="15" customHeight="1">
      <c r="A59" s="22" t="s">
        <v>533</v>
      </c>
      <c r="B59" s="450">
        <f>SUM('BALANZA ACUMULADA'!K49:K52)</f>
        <v>0</v>
      </c>
      <c r="C59" s="29"/>
      <c r="D59" s="450">
        <f>SUM('BALANZA ACUMULADA'!G49:G52)</f>
        <v>0</v>
      </c>
      <c r="E59" s="30"/>
      <c r="F59" s="22" t="s">
        <v>530</v>
      </c>
      <c r="G59" s="450">
        <f>SUM('BALANZA ACUMULADA'!L120:L121)</f>
        <v>0</v>
      </c>
      <c r="H59" s="32"/>
      <c r="I59" s="450">
        <f>SUM('BALANZA ACUMULADA'!H120:H121)</f>
        <v>0</v>
      </c>
    </row>
    <row r="60" spans="1:9" ht="6.95" customHeight="1">
      <c r="A60" s="22"/>
      <c r="B60" s="31"/>
      <c r="C60" s="29"/>
      <c r="D60" s="31"/>
      <c r="E60" s="30"/>
      <c r="F60" s="22"/>
      <c r="G60" s="31"/>
      <c r="H60" s="31"/>
      <c r="I60" s="31"/>
    </row>
    <row r="61" spans="1:9" ht="15" customHeight="1">
      <c r="A61" s="22" t="s">
        <v>540</v>
      </c>
      <c r="B61" s="450">
        <f>SUM('BALANZA ACUMULADA'!K53:K57)</f>
        <v>0</v>
      </c>
      <c r="C61" s="29"/>
      <c r="D61" s="450">
        <f>SUM('BALANZA ACUMULADA'!G53:G57)</f>
        <v>0</v>
      </c>
      <c r="E61" s="30"/>
      <c r="F61" s="22" t="s">
        <v>531</v>
      </c>
      <c r="G61" s="450">
        <f>SUM('BALANZA ACUMULADA'!L122)</f>
        <v>0</v>
      </c>
      <c r="H61" s="32"/>
      <c r="I61" s="450">
        <f>SUM('BALANZA ACUMULADA'!H122)</f>
        <v>0</v>
      </c>
    </row>
    <row r="62" spans="1:9" ht="6.95" customHeight="1">
      <c r="A62" s="22"/>
      <c r="B62" s="450"/>
      <c r="C62" s="29"/>
      <c r="D62" s="450"/>
      <c r="E62" s="24"/>
      <c r="F62" s="15"/>
      <c r="G62" s="4"/>
      <c r="H62" s="4"/>
      <c r="I62" s="4"/>
    </row>
    <row r="63" spans="1:9" ht="15" customHeight="1">
      <c r="A63" s="22" t="s">
        <v>547</v>
      </c>
      <c r="B63" s="450">
        <f>SUM('BALANZA ACUMULADA'!K58:K63)</f>
        <v>0</v>
      </c>
      <c r="C63" s="29"/>
      <c r="D63" s="450">
        <f>SUM('BALANZA ACUMULADA'!G58:G63)</f>
        <v>0</v>
      </c>
      <c r="E63" s="30"/>
      <c r="F63" s="22" t="s">
        <v>534</v>
      </c>
      <c r="G63" s="450">
        <f>SUM('BALANZA ACUMULADA'!L123:L124)</f>
        <v>0</v>
      </c>
      <c r="H63" s="32"/>
      <c r="I63" s="450">
        <f>SUM('BALANZA ACUMULADA'!H123:H124)</f>
        <v>0</v>
      </c>
    </row>
    <row r="64" spans="1:9" ht="6.95" customHeight="1">
      <c r="A64" s="22"/>
      <c r="B64" s="450"/>
      <c r="C64" s="29"/>
      <c r="D64" s="450"/>
      <c r="E64" s="30"/>
      <c r="F64" s="22"/>
      <c r="G64" s="31"/>
      <c r="H64" s="31"/>
      <c r="I64" s="31"/>
    </row>
    <row r="65" spans="1:9" ht="15" customHeight="1">
      <c r="A65" s="22" t="s">
        <v>559</v>
      </c>
      <c r="B65" s="450">
        <f>SUM('BALANZA ACUMULADA'!K64:K71)</f>
        <v>0</v>
      </c>
      <c r="C65" s="29"/>
      <c r="D65" s="450">
        <f>SUM('BALANZA ACUMULADA'!G64:G71)</f>
        <v>0</v>
      </c>
      <c r="E65" s="30"/>
      <c r="F65" s="22" t="s">
        <v>1068</v>
      </c>
      <c r="G65" s="450">
        <f>SUM('BALANZA ACUMULADA'!L125:L126)</f>
        <v>0</v>
      </c>
      <c r="H65" s="32"/>
      <c r="I65" s="450">
        <f>SUM('BALANZA ACUMULADA'!H125:H126)</f>
        <v>0</v>
      </c>
    </row>
    <row r="66" spans="1:9" ht="6.95" customHeight="1">
      <c r="A66" s="22"/>
      <c r="B66" s="450"/>
      <c r="C66" s="29"/>
      <c r="D66" s="450"/>
      <c r="E66" s="30"/>
      <c r="F66" s="22"/>
      <c r="G66" s="29"/>
      <c r="H66" s="31"/>
      <c r="I66" s="29"/>
    </row>
    <row r="67" spans="1:9" ht="15" customHeight="1">
      <c r="A67" s="22" t="s">
        <v>570</v>
      </c>
      <c r="B67" s="450">
        <f>SUM('BALANZA ACUMULADA'!K72:K76)</f>
        <v>0</v>
      </c>
      <c r="C67" s="29"/>
      <c r="D67" s="450">
        <f>SUM('BALANZA ACUMULADA'!G72:G76)</f>
        <v>0</v>
      </c>
      <c r="E67" s="30"/>
      <c r="F67" s="22" t="s">
        <v>541</v>
      </c>
      <c r="G67" s="450">
        <f>SUM('BALANZA ACUMULADA'!L127:L132)</f>
        <v>0</v>
      </c>
      <c r="H67" s="32"/>
      <c r="I67" s="450">
        <f>SUM('BALANZA ACUMULADA'!H127:H132)</f>
        <v>0</v>
      </c>
    </row>
    <row r="68" spans="1:9" ht="6.95" customHeight="1">
      <c r="A68" s="342"/>
      <c r="B68" s="450"/>
      <c r="C68" s="4"/>
      <c r="D68" s="450"/>
      <c r="E68" s="30"/>
      <c r="F68" s="22"/>
      <c r="G68" s="31"/>
      <c r="H68" s="31"/>
      <c r="I68" s="31"/>
    </row>
    <row r="69" spans="1:9" ht="15" customHeight="1">
      <c r="A69" s="22" t="s">
        <v>580</v>
      </c>
      <c r="B69" s="32">
        <f>-'BALANZA ACUMULADA'!L77-'BALANZA ACUMULADA'!L78-'BALANZA ACUMULADA'!L79-'BALANZA ACUMULADA'!L80</f>
        <v>0</v>
      </c>
      <c r="C69" s="4"/>
      <c r="D69" s="32">
        <f>-'BALANZA ACUMULADA'!H77-'BALANZA ACUMULADA'!H78-'BALANZA ACUMULADA'!H79-'BALANZA ACUMULADA'!H80</f>
        <v>0</v>
      </c>
      <c r="E69" s="24"/>
      <c r="F69" s="22" t="s">
        <v>548</v>
      </c>
      <c r="G69" s="450">
        <f>SUM('BALANZA ACUMULADA'!L133:L136)</f>
        <v>0</v>
      </c>
      <c r="H69" s="32"/>
      <c r="I69" s="450">
        <f>SUM('BALANZA ACUMULADA'!H133:H136)</f>
        <v>0</v>
      </c>
    </row>
    <row r="70" spans="1:9" ht="6.95" customHeight="1">
      <c r="A70" s="22"/>
      <c r="B70" s="450"/>
      <c r="C70" s="29"/>
      <c r="D70" s="450"/>
      <c r="E70" s="30"/>
      <c r="F70" s="27"/>
      <c r="G70" s="29"/>
      <c r="H70" s="29"/>
      <c r="I70" s="29"/>
    </row>
    <row r="71" spans="1:9" ht="15" customHeight="1">
      <c r="A71" s="22" t="s">
        <v>587</v>
      </c>
      <c r="B71" s="450">
        <f>SUM('BALANZA ACUMULADA'!K81:K86)</f>
        <v>0</v>
      </c>
      <c r="C71" s="29"/>
      <c r="D71" s="450">
        <f>SUM('BALANZA ACUMULADA'!G81:G86)</f>
        <v>0</v>
      </c>
      <c r="E71" s="30"/>
      <c r="F71" s="27"/>
      <c r="G71" s="31"/>
      <c r="H71" s="31"/>
      <c r="I71" s="31"/>
    </row>
    <row r="72" spans="1:9" ht="6.95" customHeight="1">
      <c r="A72" s="22"/>
      <c r="B72" s="450"/>
      <c r="C72" s="29"/>
      <c r="D72" s="450"/>
      <c r="E72" s="30"/>
      <c r="F72" s="27"/>
      <c r="G72" s="31"/>
      <c r="H72" s="31"/>
      <c r="I72" s="31"/>
    </row>
    <row r="73" spans="1:9" ht="15" customHeight="1">
      <c r="A73" s="22" t="s">
        <v>1343</v>
      </c>
      <c r="B73" s="32">
        <f>-'BALANZA ACUMULADA'!L87-'BALANZA ACUMULADA'!L88</f>
        <v>0</v>
      </c>
      <c r="C73" s="4"/>
      <c r="D73" s="32">
        <f>-'BALANZA ACUMULADA'!H87-'BALANZA ACUMULADA'!H88</f>
        <v>0</v>
      </c>
      <c r="E73" s="30"/>
      <c r="F73" s="27"/>
      <c r="G73" s="31"/>
      <c r="H73" s="31"/>
      <c r="I73" s="31"/>
    </row>
    <row r="74" spans="1:9" ht="6.95" customHeight="1">
      <c r="A74" s="27"/>
      <c r="B74" s="450"/>
      <c r="C74" s="29"/>
      <c r="D74" s="450"/>
      <c r="E74" s="30"/>
      <c r="F74" s="27"/>
      <c r="G74" s="31"/>
      <c r="H74" s="31"/>
      <c r="I74" s="31"/>
    </row>
    <row r="75" spans="1:9" ht="15" customHeight="1">
      <c r="A75" s="342" t="s">
        <v>595</v>
      </c>
      <c r="B75" s="450">
        <f>SUM('BALANZA ACUMULADA'!K89:K90)</f>
        <v>0</v>
      </c>
      <c r="C75" s="29"/>
      <c r="D75" s="450">
        <f>SUM('BALANZA ACUMULADA'!G89:G90)</f>
        <v>0</v>
      </c>
      <c r="E75" s="30"/>
      <c r="F75" s="22" t="s">
        <v>622</v>
      </c>
      <c r="G75" s="26">
        <f>SUM(G69+G67+G65+G63+G61+G59)</f>
        <v>0</v>
      </c>
      <c r="H75" s="31"/>
      <c r="I75" s="26">
        <f>SUM(I69+I67+I65+I63+I61+I59)</f>
        <v>0</v>
      </c>
    </row>
    <row r="76" spans="1:9" ht="15" customHeight="1">
      <c r="A76" s="27"/>
      <c r="B76" s="31"/>
      <c r="C76" s="29"/>
      <c r="D76" s="31"/>
      <c r="E76" s="30"/>
      <c r="F76" s="27"/>
      <c r="G76" s="29"/>
      <c r="H76" s="29"/>
      <c r="I76" s="29"/>
    </row>
    <row r="77" spans="1:9" ht="15" customHeight="1">
      <c r="A77" s="342" t="s">
        <v>632</v>
      </c>
      <c r="B77" s="32">
        <f>SUM(B75+B71+B69+B67+B65+B63+B61+B59+B73)</f>
        <v>0</v>
      </c>
      <c r="C77" s="32"/>
      <c r="D77" s="32">
        <f>SUM(D75+D71+D69+D67+D65+D63+D61+D59+D73)</f>
        <v>0</v>
      </c>
      <c r="E77" s="24"/>
      <c r="F77" s="27"/>
      <c r="G77" s="31"/>
      <c r="H77" s="31"/>
      <c r="I77" s="31"/>
    </row>
    <row r="78" spans="1:9" ht="15" customHeight="1">
      <c r="A78" s="4"/>
      <c r="B78" s="4"/>
      <c r="C78" s="4"/>
      <c r="D78" s="4"/>
      <c r="E78" s="30"/>
      <c r="F78" s="22" t="s">
        <v>623</v>
      </c>
      <c r="G78" s="26">
        <f>SUM(G75+G54)</f>
        <v>360402.69</v>
      </c>
      <c r="H78" s="26"/>
      <c r="I78" s="26">
        <f>SUM(I75+I54)</f>
        <v>692783.4800000001</v>
      </c>
    </row>
    <row r="79" spans="1:9" ht="15" customHeight="1">
      <c r="A79" s="27"/>
      <c r="B79" s="31"/>
      <c r="C79" s="29"/>
      <c r="D79" s="31"/>
      <c r="E79" s="30"/>
      <c r="F79" s="4"/>
      <c r="G79" s="4"/>
      <c r="H79" s="4"/>
      <c r="I79" s="4"/>
    </row>
    <row r="80" spans="1:9" ht="15" customHeight="1">
      <c r="A80" s="27"/>
      <c r="B80" s="31"/>
      <c r="C80" s="29"/>
      <c r="D80" s="31"/>
      <c r="E80" s="30"/>
      <c r="F80" s="22"/>
      <c r="G80" s="31"/>
      <c r="H80" s="31"/>
      <c r="I80" s="31"/>
    </row>
    <row r="81" spans="1:9" ht="15" customHeight="1">
      <c r="A81" s="27"/>
      <c r="B81" s="31"/>
      <c r="C81" s="29"/>
      <c r="D81" s="31"/>
      <c r="E81" s="30"/>
      <c r="F81" s="22" t="s">
        <v>624</v>
      </c>
      <c r="G81" s="31"/>
      <c r="H81" s="31"/>
      <c r="I81" s="31"/>
    </row>
    <row r="82" spans="1:9" ht="15" customHeight="1">
      <c r="A82" s="27"/>
      <c r="B82" s="31"/>
      <c r="C82" s="29"/>
      <c r="D82" s="31"/>
      <c r="E82" s="30"/>
      <c r="F82" s="27"/>
      <c r="G82" s="31"/>
      <c r="H82" s="31"/>
      <c r="I82" s="31"/>
    </row>
    <row r="83" spans="1:9" ht="15" customHeight="1">
      <c r="A83" s="27"/>
      <c r="B83" s="35"/>
      <c r="C83" s="29"/>
      <c r="D83" s="35"/>
      <c r="E83" s="27"/>
      <c r="F83" s="22" t="s">
        <v>625</v>
      </c>
      <c r="G83" s="26">
        <f>SUM(G85+G87+G89)</f>
        <v>0</v>
      </c>
      <c r="H83" s="26"/>
      <c r="I83" s="26">
        <f>SUM(I85+I87+I89)</f>
        <v>0</v>
      </c>
    </row>
    <row r="84" spans="1:9" ht="6.95" customHeight="1">
      <c r="A84" s="4"/>
      <c r="B84" s="4"/>
      <c r="C84" s="4"/>
      <c r="D84" s="4"/>
      <c r="E84" s="24"/>
      <c r="F84" s="22"/>
      <c r="G84" s="31"/>
      <c r="H84" s="31"/>
      <c r="I84" s="29"/>
    </row>
    <row r="85" spans="1:9" ht="15" customHeight="1">
      <c r="A85" s="27"/>
      <c r="B85" s="31"/>
      <c r="C85" s="29"/>
      <c r="D85" s="31"/>
      <c r="E85" s="30"/>
      <c r="F85" s="22" t="s">
        <v>562</v>
      </c>
      <c r="G85" s="450">
        <f>SUM('BALANZA ACUMULADA'!L137)</f>
        <v>0</v>
      </c>
      <c r="H85" s="32"/>
      <c r="I85" s="450">
        <f>SUM('BALANZA ACUMULADA'!H137)</f>
        <v>0</v>
      </c>
    </row>
    <row r="86" spans="1:9" ht="6.95" customHeight="1">
      <c r="A86" s="27"/>
      <c r="B86" s="29"/>
      <c r="C86" s="29"/>
      <c r="D86" s="29"/>
      <c r="E86" s="4"/>
      <c r="F86" s="22"/>
      <c r="G86" s="29"/>
      <c r="H86" s="29"/>
      <c r="I86" s="29"/>
    </row>
    <row r="87" spans="1:9" ht="15" customHeight="1">
      <c r="A87" s="27"/>
      <c r="B87" s="31"/>
      <c r="C87" s="29"/>
      <c r="D87" s="31"/>
      <c r="E87" s="30"/>
      <c r="F87" s="22" t="s">
        <v>565</v>
      </c>
      <c r="G87" s="450">
        <f>SUM('BALANZA ACUMULADA'!L138)</f>
        <v>0</v>
      </c>
      <c r="H87" s="32"/>
      <c r="I87" s="450">
        <f>SUM('BALANZA ACUMULADA'!H138)</f>
        <v>0</v>
      </c>
    </row>
    <row r="88" spans="1:9" ht="6.95" customHeight="1">
      <c r="A88" s="27"/>
      <c r="B88" s="29"/>
      <c r="C88" s="29"/>
      <c r="D88" s="29"/>
      <c r="E88" s="4"/>
      <c r="F88" s="15"/>
      <c r="G88" s="450"/>
      <c r="H88" s="4"/>
      <c r="I88" s="450"/>
    </row>
    <row r="89" spans="1:9" ht="15" customHeight="1">
      <c r="A89" s="4"/>
      <c r="B89" s="4"/>
      <c r="C89" s="4"/>
      <c r="D89" s="4"/>
      <c r="E89" s="30"/>
      <c r="F89" s="342" t="s">
        <v>630</v>
      </c>
      <c r="G89" s="450">
        <f>SUM('BALANZA ACUMULADA'!L139)</f>
        <v>0</v>
      </c>
      <c r="H89" s="489"/>
      <c r="I89" s="450">
        <f>SUM('BALANZA ACUMULADA'!H139)</f>
        <v>0</v>
      </c>
    </row>
    <row r="90" spans="1:9" ht="15" customHeight="1">
      <c r="A90" s="27"/>
      <c r="B90" s="31"/>
      <c r="C90" s="29"/>
      <c r="D90" s="31"/>
      <c r="E90" s="30"/>
      <c r="F90" s="183"/>
      <c r="G90" s="450"/>
      <c r="H90" s="29"/>
      <c r="I90" s="450"/>
    </row>
    <row r="91" spans="1:9" ht="15" customHeight="1">
      <c r="A91" s="27"/>
      <c r="B91" s="31"/>
      <c r="C91" s="29"/>
      <c r="D91" s="31"/>
      <c r="E91" s="24"/>
      <c r="F91" s="342" t="s">
        <v>631</v>
      </c>
      <c r="G91" s="450">
        <f>SUM(G93+G95+G97+G99+G101)</f>
        <v>2746728.3499999996</v>
      </c>
      <c r="H91" s="489"/>
      <c r="I91" s="450">
        <f>SUM(I93+I95+I97+I99+I101)</f>
        <v>135536.45000000001</v>
      </c>
    </row>
    <row r="92" spans="1:9" ht="6.95" customHeight="1">
      <c r="A92" s="27"/>
      <c r="B92" s="31"/>
      <c r="C92" s="29"/>
      <c r="D92" s="31"/>
      <c r="E92" s="24"/>
      <c r="F92" s="183"/>
      <c r="G92" s="450"/>
      <c r="H92" s="29"/>
      <c r="I92" s="450"/>
    </row>
    <row r="93" spans="1:9" ht="15" customHeight="1">
      <c r="A93" s="27"/>
      <c r="B93" s="31"/>
      <c r="C93" s="29"/>
      <c r="D93" s="31"/>
      <c r="E93" s="30"/>
      <c r="F93" s="342" t="s">
        <v>571</v>
      </c>
      <c r="G93" s="450">
        <f>SUM('1.ESF (Rubros)'!G49)</f>
        <v>2611191.8999999994</v>
      </c>
      <c r="H93" s="489"/>
      <c r="I93" s="450">
        <f>SUM('BALANZA ACUMULADA'!H140-'BALANZA ACUMULADA'!G140)</f>
        <v>135536.45000000001</v>
      </c>
    </row>
    <row r="94" spans="1:9" ht="6.95" customHeight="1">
      <c r="A94" s="4"/>
      <c r="B94" s="29"/>
      <c r="C94" s="29"/>
      <c r="D94" s="29"/>
      <c r="E94" s="4"/>
      <c r="F94" s="15"/>
      <c r="G94" s="450"/>
      <c r="H94" s="29"/>
      <c r="I94" s="450"/>
    </row>
    <row r="95" spans="1:9" ht="15" customHeight="1">
      <c r="A95" s="4"/>
      <c r="B95" s="4"/>
      <c r="C95" s="4"/>
      <c r="D95" s="4"/>
      <c r="E95" s="4"/>
      <c r="F95" s="342" t="s">
        <v>575</v>
      </c>
      <c r="G95" s="450">
        <f>SUM('BALANZA ACUMULADA'!L141)</f>
        <v>135536.45000000001</v>
      </c>
      <c r="H95" s="32"/>
      <c r="I95" s="450">
        <f>SUM('BALANZA ACUMULADA'!H141)</f>
        <v>0</v>
      </c>
    </row>
    <row r="96" spans="1:9" ht="6.95" customHeight="1">
      <c r="A96" s="4"/>
      <c r="B96" s="29"/>
      <c r="C96" s="29"/>
      <c r="D96" s="29"/>
      <c r="E96" s="4"/>
      <c r="F96" s="15"/>
      <c r="G96" s="450"/>
      <c r="H96" s="4"/>
      <c r="I96" s="450"/>
    </row>
    <row r="97" spans="1:9" ht="15" customHeight="1">
      <c r="A97" s="4"/>
      <c r="B97" s="29"/>
      <c r="C97" s="29"/>
      <c r="D97" s="29"/>
      <c r="E97" s="4"/>
      <c r="F97" s="342" t="s">
        <v>577</v>
      </c>
      <c r="G97" s="450">
        <f>SUM('BALANZA ACUMULADA'!L142:L144)</f>
        <v>0</v>
      </c>
      <c r="H97" s="32"/>
      <c r="I97" s="450">
        <f>SUM('BALANZA ACUMULADA'!H142:H144)</f>
        <v>0</v>
      </c>
    </row>
    <row r="98" spans="1:9" ht="6.95" customHeight="1">
      <c r="A98" s="4"/>
      <c r="B98" s="4"/>
      <c r="C98" s="4"/>
      <c r="D98" s="4"/>
      <c r="E98" s="4"/>
      <c r="F98" s="342"/>
      <c r="G98" s="450"/>
      <c r="H98" s="29"/>
      <c r="I98" s="450"/>
    </row>
    <row r="99" spans="1:9" ht="15" customHeight="1">
      <c r="A99" s="4"/>
      <c r="B99" s="29"/>
      <c r="C99" s="29"/>
      <c r="D99" s="29"/>
      <c r="E99" s="4"/>
      <c r="F99" s="342" t="s">
        <v>583</v>
      </c>
      <c r="G99" s="450">
        <f>SUM('BALANZA ACUMULADA'!L145:L146)</f>
        <v>0</v>
      </c>
      <c r="H99" s="32"/>
      <c r="I99" s="450">
        <f>SUM('BALANZA ACUMULADA'!H145:H146)</f>
        <v>0</v>
      </c>
    </row>
    <row r="100" spans="1:9" ht="6.95" customHeight="1">
      <c r="A100" s="4"/>
      <c r="B100" s="29"/>
      <c r="C100" s="29"/>
      <c r="D100" s="29"/>
      <c r="E100" s="4"/>
      <c r="F100" s="342"/>
      <c r="G100" s="450"/>
      <c r="H100" s="29"/>
      <c r="I100" s="450"/>
    </row>
    <row r="101" spans="1:9" ht="15" customHeight="1">
      <c r="A101" s="4"/>
      <c r="B101" s="29"/>
      <c r="C101" s="29"/>
      <c r="D101" s="29"/>
      <c r="E101" s="4"/>
      <c r="F101" s="342" t="s">
        <v>588</v>
      </c>
      <c r="G101" s="450">
        <f>SUM('BALANZA ACUMULADA'!L147:L148)</f>
        <v>0</v>
      </c>
      <c r="H101" s="32"/>
      <c r="I101" s="450">
        <f>SUM('BALANZA ACUMULADA'!H147:H148)</f>
        <v>0</v>
      </c>
    </row>
    <row r="102" spans="1:9" ht="15" customHeight="1">
      <c r="A102" s="4"/>
      <c r="B102" s="29"/>
      <c r="C102" s="29"/>
      <c r="D102" s="29"/>
      <c r="E102" s="4"/>
      <c r="F102" s="4"/>
      <c r="G102" s="4"/>
      <c r="H102" s="4"/>
      <c r="I102" s="4"/>
    </row>
    <row r="103" spans="1:9" ht="15" customHeight="1">
      <c r="A103" s="4"/>
      <c r="B103" s="29"/>
      <c r="C103" s="29"/>
      <c r="D103" s="29"/>
      <c r="E103" s="4"/>
      <c r="F103" s="342" t="s">
        <v>1069</v>
      </c>
      <c r="G103" s="32">
        <f>SUM(G105+G107)</f>
        <v>0</v>
      </c>
      <c r="H103" s="32"/>
      <c r="I103" s="32">
        <f>SUM(I105+I107)</f>
        <v>0</v>
      </c>
    </row>
    <row r="104" spans="1:9" ht="6.95" customHeight="1">
      <c r="A104" s="4"/>
      <c r="B104" s="29"/>
      <c r="C104" s="29"/>
      <c r="D104" s="29"/>
      <c r="E104" s="4"/>
      <c r="F104" s="4"/>
      <c r="G104" s="4"/>
      <c r="H104" s="4"/>
      <c r="I104" s="4"/>
    </row>
    <row r="105" spans="1:9" ht="15" customHeight="1">
      <c r="A105" s="4"/>
      <c r="B105" s="29"/>
      <c r="C105" s="29"/>
      <c r="D105" s="29"/>
      <c r="E105" s="4"/>
      <c r="F105" s="342" t="s">
        <v>1070</v>
      </c>
      <c r="G105" s="450">
        <f>SUM('BALANZA ACUMULADA'!L151)</f>
        <v>0</v>
      </c>
      <c r="H105" s="32"/>
      <c r="I105" s="450">
        <f>SUM('BALANZA ACUMULADA'!H151)</f>
        <v>0</v>
      </c>
    </row>
    <row r="106" spans="1:9" ht="6.95" customHeight="1">
      <c r="A106" s="4"/>
      <c r="B106" s="29"/>
      <c r="C106" s="29"/>
      <c r="D106" s="29"/>
      <c r="E106" s="4"/>
      <c r="F106" s="342"/>
      <c r="G106" s="4"/>
      <c r="H106" s="4"/>
      <c r="I106" s="4"/>
    </row>
    <row r="107" spans="1:9" ht="15" customHeight="1">
      <c r="A107" s="4"/>
      <c r="B107" s="29"/>
      <c r="C107" s="29"/>
      <c r="D107" s="29"/>
      <c r="E107" s="4"/>
      <c r="F107" s="342" t="s">
        <v>1071</v>
      </c>
      <c r="G107" s="450">
        <f>SUM('BALANZA ACUMULADA'!L152)</f>
        <v>0</v>
      </c>
      <c r="H107" s="32"/>
      <c r="I107" s="450">
        <f>SUM('BALANZA ACUMULADA'!H152)</f>
        <v>0</v>
      </c>
    </row>
    <row r="108" spans="1:9" ht="15" customHeight="1">
      <c r="A108" s="4"/>
      <c r="B108" s="29"/>
      <c r="C108" s="29"/>
      <c r="D108" s="29"/>
      <c r="E108" s="4"/>
      <c r="F108" s="4"/>
      <c r="G108" s="4"/>
      <c r="H108" s="4"/>
      <c r="I108" s="4"/>
    </row>
    <row r="109" spans="1:9" ht="15" customHeight="1">
      <c r="A109" s="4"/>
      <c r="B109" s="29"/>
      <c r="C109" s="29"/>
      <c r="D109" s="29"/>
      <c r="E109" s="4"/>
      <c r="F109" s="4"/>
      <c r="G109" s="4"/>
      <c r="H109" s="4"/>
      <c r="I109" s="4"/>
    </row>
    <row r="110" spans="1:9" ht="15" customHeight="1">
      <c r="A110" s="4"/>
      <c r="B110" s="29"/>
      <c r="C110" s="29"/>
      <c r="D110" s="29"/>
      <c r="E110" s="4"/>
      <c r="F110" s="342" t="s">
        <v>633</v>
      </c>
      <c r="G110" s="32">
        <f>SUM(G83+G91+G103)</f>
        <v>2746728.3499999996</v>
      </c>
      <c r="H110" s="32"/>
      <c r="I110" s="32">
        <f>SUM(I83+I91+I103)</f>
        <v>135536.45000000001</v>
      </c>
    </row>
    <row r="111" spans="1:9" ht="15" customHeight="1">
      <c r="A111" s="4"/>
      <c r="B111" s="29"/>
      <c r="C111" s="29"/>
      <c r="D111" s="29"/>
      <c r="E111" s="4"/>
      <c r="F111" s="342"/>
      <c r="G111" s="32"/>
      <c r="H111" s="32"/>
      <c r="I111" s="32"/>
    </row>
    <row r="112" spans="1:9" ht="15" customHeight="1">
      <c r="A112" s="4"/>
      <c r="B112" s="29"/>
      <c r="C112" s="29"/>
      <c r="D112" s="29"/>
      <c r="E112" s="4"/>
      <c r="F112" s="342"/>
      <c r="G112" s="32"/>
      <c r="H112" s="32"/>
      <c r="I112" s="32"/>
    </row>
    <row r="113" spans="1:9" ht="15" customHeight="1">
      <c r="A113" s="15" t="s">
        <v>634</v>
      </c>
      <c r="B113" s="32">
        <f>SUM(B77+B54)</f>
        <v>3107131.04</v>
      </c>
      <c r="C113" s="32"/>
      <c r="D113" s="32">
        <f>SUM(D77+D54)</f>
        <v>828319.92999999993</v>
      </c>
      <c r="E113" s="4"/>
      <c r="F113" s="342" t="s">
        <v>635</v>
      </c>
      <c r="G113" s="32">
        <f>SUM(G110+G78)</f>
        <v>3107131.0399999996</v>
      </c>
      <c r="H113" s="32"/>
      <c r="I113" s="32">
        <f>SUM(I110+I78)</f>
        <v>828319.93000000017</v>
      </c>
    </row>
    <row r="114" spans="1:9" ht="15" customHeight="1">
      <c r="A114" s="4"/>
      <c r="B114" s="29"/>
      <c r="C114" s="29"/>
      <c r="D114" s="29"/>
      <c r="E114" s="4"/>
      <c r="F114" s="183"/>
      <c r="G114" s="29"/>
      <c r="H114" s="29"/>
      <c r="I114" s="29"/>
    </row>
    <row r="115" spans="1:9" ht="15" customHeight="1">
      <c r="A115" s="4"/>
      <c r="B115" s="4"/>
      <c r="C115" s="4"/>
      <c r="D115" s="4"/>
      <c r="E115" s="4"/>
      <c r="F115" s="4"/>
      <c r="G115" s="4"/>
      <c r="H115" s="4"/>
      <c r="I115" s="4"/>
    </row>
    <row r="116" spans="1:9">
      <c r="A116" s="4"/>
      <c r="B116" s="4"/>
      <c r="C116" s="4"/>
      <c r="D116" s="4"/>
      <c r="E116" s="4"/>
      <c r="F116" s="4"/>
      <c r="G116" s="29"/>
      <c r="H116" s="29"/>
      <c r="I116" s="29"/>
    </row>
    <row r="117" spans="1:9">
      <c r="A117" s="4"/>
      <c r="B117" s="4"/>
      <c r="C117" s="4"/>
      <c r="D117" s="4"/>
      <c r="E117" s="4"/>
      <c r="F117" s="4"/>
      <c r="G117" s="29"/>
      <c r="H117" s="29"/>
      <c r="I117" s="29"/>
    </row>
    <row r="118" spans="1:9">
      <c r="A118" s="4"/>
      <c r="B118" s="4"/>
      <c r="C118" s="4"/>
      <c r="D118" s="4"/>
      <c r="E118" s="4"/>
      <c r="F118" s="4"/>
      <c r="G118" s="29"/>
      <c r="H118" s="29"/>
      <c r="I118" s="29"/>
    </row>
    <row r="119" spans="1:9">
      <c r="A119" s="4"/>
      <c r="B119" s="4"/>
      <c r="C119" s="4"/>
      <c r="D119" s="4"/>
      <c r="E119" s="4"/>
      <c r="F119" s="4"/>
      <c r="G119" s="29"/>
      <c r="H119" s="29"/>
      <c r="I119" s="29"/>
    </row>
    <row r="120" spans="1:9">
      <c r="A120" s="4"/>
      <c r="B120" s="4"/>
      <c r="C120" s="4"/>
      <c r="D120" s="4"/>
      <c r="E120" s="4"/>
      <c r="F120" s="4"/>
      <c r="G120" s="29"/>
      <c r="H120" s="29"/>
      <c r="I120" s="29"/>
    </row>
    <row r="121" spans="1:9">
      <c r="A121" s="4"/>
      <c r="B121" s="4"/>
      <c r="C121" s="4"/>
      <c r="D121" s="4"/>
      <c r="E121" s="4"/>
      <c r="F121" s="4"/>
      <c r="G121" s="29"/>
      <c r="H121" s="29" t="s">
        <v>639</v>
      </c>
      <c r="I121" s="29"/>
    </row>
    <row r="122" spans="1:9">
      <c r="A122" s="1018" t="s">
        <v>12</v>
      </c>
      <c r="B122" s="1018"/>
      <c r="C122" s="1018"/>
      <c r="D122" s="1018"/>
      <c r="E122" s="4"/>
      <c r="F122" s="1018" t="s">
        <v>12</v>
      </c>
      <c r="G122" s="1018"/>
      <c r="H122" s="1018"/>
      <c r="I122" s="1018"/>
    </row>
    <row r="123" spans="1:9">
      <c r="A123" s="1015" t="s">
        <v>638</v>
      </c>
      <c r="B123" s="1015"/>
      <c r="C123" s="1015"/>
      <c r="D123" s="1015"/>
      <c r="E123" s="4"/>
      <c r="F123" s="890" t="s">
        <v>638</v>
      </c>
      <c r="G123" s="890"/>
      <c r="H123" s="890"/>
      <c r="I123" s="890"/>
    </row>
    <row r="124" spans="1:9">
      <c r="A124" s="4"/>
      <c r="B124" s="4"/>
      <c r="C124" s="4"/>
      <c r="D124" s="4"/>
      <c r="E124" s="4"/>
      <c r="F124" s="4"/>
      <c r="G124" s="29"/>
      <c r="H124" s="29"/>
      <c r="I124" s="29"/>
    </row>
    <row r="125" spans="1:9">
      <c r="A125" s="4"/>
      <c r="B125" s="4"/>
      <c r="C125" s="4"/>
      <c r="D125" s="4"/>
      <c r="E125" s="4"/>
      <c r="F125" s="4"/>
      <c r="G125" s="29"/>
      <c r="H125" s="29"/>
      <c r="I125" s="29"/>
    </row>
    <row r="126" spans="1:9">
      <c r="A126" s="4"/>
      <c r="B126" s="4"/>
      <c r="C126" s="4"/>
      <c r="D126" s="4"/>
      <c r="E126" s="4"/>
      <c r="F126" s="4"/>
      <c r="G126" s="29"/>
      <c r="H126" s="29"/>
      <c r="I126" s="29"/>
    </row>
    <row r="127" spans="1:9" ht="16.5">
      <c r="A127" s="1016"/>
      <c r="B127" s="1016"/>
      <c r="C127" s="1016"/>
      <c r="D127" s="1016"/>
      <c r="E127" s="1016"/>
      <c r="F127" s="1016"/>
      <c r="G127" s="1016"/>
      <c r="H127" s="1016"/>
      <c r="I127" s="1016"/>
    </row>
    <row r="128" spans="1:9">
      <c r="A128" s="4"/>
      <c r="B128" s="4"/>
      <c r="C128" s="4"/>
      <c r="D128" s="4"/>
      <c r="E128" s="4"/>
      <c r="F128" s="4"/>
    </row>
    <row r="129" spans="7:9">
      <c r="G129" s="17"/>
      <c r="H129" s="17"/>
      <c r="I129" s="17"/>
    </row>
    <row r="132" spans="7:9">
      <c r="G132" s="418">
        <f>SUM(G113-B113)</f>
        <v>-4.6566128730773926E-10</v>
      </c>
      <c r="H132" s="418"/>
      <c r="I132" s="418">
        <f>SUM(D113-I113)</f>
        <v>-2.3283064365386963E-10</v>
      </c>
    </row>
  </sheetData>
  <mergeCells count="10">
    <mergeCell ref="A127:I127"/>
    <mergeCell ref="A122:D122"/>
    <mergeCell ref="A123:D123"/>
    <mergeCell ref="F122:I122"/>
    <mergeCell ref="F123:I123"/>
    <mergeCell ref="A4:I4"/>
    <mergeCell ref="A5:I5"/>
    <mergeCell ref="A6:I6"/>
    <mergeCell ref="A1:I1"/>
    <mergeCell ref="A2:I2"/>
  </mergeCells>
  <printOptions horizontalCentered="1"/>
  <pageMargins left="0.15748031496062992" right="0.15748031496062992" top="0.39370078740157483" bottom="0.15748031496062992" header="0" footer="0.15748031496062992"/>
  <pageSetup scale="42" orientation="portrait" r:id="rId1"/>
  <headerFooter alignWithMargins="0"/>
  <ignoredErrors>
    <ignoredError sqref="B49:D49 C50 C48 B97:D97 B99:D101 B116:D116 B114:D114" formula="1"/>
    <ignoredError sqref="I97:I102 I63:I64 I66:I67" formulaRange="1"/>
  </ignoredError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1" tint="0.249977111117893"/>
    <pageSetUpPr fitToPage="1"/>
  </sheetPr>
  <dimension ref="A1:J51"/>
  <sheetViews>
    <sheetView topLeftCell="A36" workbookViewId="0">
      <selection sqref="A1:C1"/>
    </sheetView>
  </sheetViews>
  <sheetFormatPr baseColWidth="10" defaultRowHeight="12.75"/>
  <cols>
    <col min="1" max="1" width="4.5703125" style="2" customWidth="1"/>
    <col min="2" max="2" width="11.5703125" style="2" customWidth="1"/>
    <col min="3" max="3" width="12.5703125" style="2" customWidth="1"/>
    <col min="4" max="16384" width="11.42578125" style="2"/>
  </cols>
  <sheetData>
    <row r="1" spans="1:10">
      <c r="A1" s="854" t="s">
        <v>460</v>
      </c>
      <c r="B1" s="854"/>
      <c r="C1" s="854"/>
      <c r="D1" s="855"/>
      <c r="E1" s="855"/>
      <c r="F1" s="855"/>
      <c r="G1" s="855"/>
      <c r="H1" s="856" t="s">
        <v>461</v>
      </c>
      <c r="I1" s="856"/>
      <c r="J1" s="856"/>
    </row>
    <row r="2" spans="1:10" ht="18">
      <c r="A2" s="857" t="s">
        <v>1580</v>
      </c>
      <c r="B2" s="857"/>
      <c r="C2" s="857"/>
      <c r="D2" s="857"/>
      <c r="E2" s="857"/>
      <c r="F2" s="857"/>
      <c r="G2" s="857"/>
      <c r="H2" s="857"/>
      <c r="I2" s="857"/>
      <c r="J2" s="857"/>
    </row>
    <row r="3" spans="1:10" ht="15.75">
      <c r="A3" s="858" t="s">
        <v>1443</v>
      </c>
      <c r="B3" s="858"/>
      <c r="C3" s="858"/>
      <c r="D3" s="858"/>
      <c r="E3" s="858"/>
      <c r="F3" s="858"/>
      <c r="G3" s="858"/>
      <c r="H3" s="858"/>
      <c r="I3" s="858"/>
      <c r="J3" s="858"/>
    </row>
    <row r="4" spans="1:10" ht="15">
      <c r="A4" s="859" t="s">
        <v>1444</v>
      </c>
      <c r="B4" s="859"/>
      <c r="C4" s="859"/>
      <c r="D4" s="859"/>
      <c r="E4" s="859"/>
      <c r="F4" s="859"/>
      <c r="G4" s="859"/>
      <c r="H4" s="859"/>
      <c r="I4" s="859"/>
      <c r="J4" s="859"/>
    </row>
    <row r="5" spans="1:10" ht="15">
      <c r="A5" s="859" t="s">
        <v>1445</v>
      </c>
      <c r="B5" s="859"/>
      <c r="C5" s="859"/>
      <c r="D5" s="859"/>
      <c r="E5" s="859"/>
      <c r="F5" s="859"/>
      <c r="G5" s="859"/>
      <c r="H5" s="859"/>
      <c r="I5" s="859"/>
      <c r="J5" s="859"/>
    </row>
    <row r="6" spans="1:10" ht="15">
      <c r="A6" s="859" t="s">
        <v>1446</v>
      </c>
      <c r="B6" s="859"/>
      <c r="C6" s="859"/>
      <c r="D6" s="859"/>
      <c r="E6" s="859"/>
      <c r="F6" s="859"/>
      <c r="G6" s="859"/>
      <c r="H6" s="859"/>
      <c r="I6" s="859"/>
      <c r="J6" s="859"/>
    </row>
    <row r="7" spans="1:10" ht="5.25" customHeight="1" thickBot="1"/>
    <row r="8" spans="1:10" ht="15.75">
      <c r="A8" s="1004" t="s">
        <v>782</v>
      </c>
      <c r="B8" s="1005"/>
      <c r="C8" s="1005"/>
      <c r="D8" s="1005"/>
      <c r="E8" s="1005"/>
      <c r="F8" s="1005"/>
      <c r="G8" s="1005"/>
      <c r="H8" s="1005"/>
      <c r="I8" s="1005"/>
      <c r="J8" s="1006"/>
    </row>
    <row r="9" spans="1:10" s="4" customFormat="1" ht="5.25" customHeight="1">
      <c r="A9" s="201"/>
      <c r="B9" s="202"/>
      <c r="C9" s="202"/>
      <c r="D9" s="202"/>
      <c r="E9" s="202"/>
      <c r="F9" s="202"/>
      <c r="G9" s="202"/>
      <c r="H9" s="202"/>
      <c r="I9" s="202"/>
      <c r="J9" s="203"/>
    </row>
    <row r="10" spans="1:10" ht="18">
      <c r="A10" s="1124" t="s">
        <v>1314</v>
      </c>
      <c r="B10" s="1125"/>
      <c r="C10" s="1125"/>
      <c r="D10" s="1125"/>
      <c r="E10" s="1125"/>
      <c r="F10" s="1125"/>
      <c r="G10" s="1125"/>
      <c r="H10" s="1125"/>
      <c r="I10" s="1125"/>
      <c r="J10" s="1126"/>
    </row>
    <row r="11" spans="1:10">
      <c r="A11" s="9"/>
      <c r="B11" s="4"/>
      <c r="C11" s="4"/>
      <c r="D11" s="4"/>
      <c r="E11" s="4"/>
      <c r="F11" s="4"/>
      <c r="G11" s="4"/>
      <c r="H11" s="4"/>
      <c r="I11" s="4"/>
      <c r="J11" s="10"/>
    </row>
    <row r="12" spans="1:10">
      <c r="A12" s="14"/>
      <c r="B12" s="15" t="s">
        <v>783</v>
      </c>
      <c r="C12" s="4"/>
      <c r="D12" s="917" t="s">
        <v>1138</v>
      </c>
      <c r="E12" s="917"/>
      <c r="F12" s="917"/>
      <c r="G12" s="917"/>
      <c r="H12" s="917"/>
      <c r="I12" s="917"/>
      <c r="J12" s="918"/>
    </row>
    <row r="13" spans="1:10">
      <c r="A13" s="14"/>
      <c r="B13" s="15"/>
      <c r="C13" s="4"/>
      <c r="D13" s="917"/>
      <c r="E13" s="917"/>
      <c r="F13" s="917"/>
      <c r="G13" s="917"/>
      <c r="H13" s="917"/>
      <c r="I13" s="917"/>
      <c r="J13" s="918"/>
    </row>
    <row r="14" spans="1:10">
      <c r="A14" s="14"/>
      <c r="B14" s="15"/>
      <c r="C14" s="4"/>
      <c r="D14" s="917"/>
      <c r="E14" s="917"/>
      <c r="F14" s="917"/>
      <c r="G14" s="917"/>
      <c r="H14" s="917"/>
      <c r="I14" s="917"/>
      <c r="J14" s="918"/>
    </row>
    <row r="15" spans="1:10">
      <c r="A15" s="14"/>
      <c r="B15" s="15"/>
      <c r="C15" s="4"/>
      <c r="D15" s="4"/>
      <c r="E15" s="4"/>
      <c r="F15" s="4"/>
      <c r="G15" s="4"/>
      <c r="H15" s="4"/>
      <c r="I15" s="4"/>
      <c r="J15" s="10"/>
    </row>
    <row r="16" spans="1:10">
      <c r="A16" s="14"/>
      <c r="B16" s="15" t="s">
        <v>785</v>
      </c>
      <c r="C16" s="4"/>
      <c r="D16" s="1122" t="s">
        <v>1130</v>
      </c>
      <c r="E16" s="1122"/>
      <c r="F16" s="1122"/>
      <c r="G16" s="1122"/>
      <c r="H16" s="1122"/>
      <c r="I16" s="1122"/>
      <c r="J16" s="1123"/>
    </row>
    <row r="17" spans="1:10">
      <c r="A17" s="14"/>
      <c r="B17" s="15"/>
      <c r="C17" s="4"/>
      <c r="D17" s="1122"/>
      <c r="E17" s="1122"/>
      <c r="F17" s="1122"/>
      <c r="G17" s="1122"/>
      <c r="H17" s="1122"/>
      <c r="I17" s="1122"/>
      <c r="J17" s="1123"/>
    </row>
    <row r="18" spans="1:10">
      <c r="A18" s="14"/>
      <c r="B18" s="15"/>
      <c r="C18" s="4"/>
      <c r="D18" s="1122"/>
      <c r="E18" s="1122"/>
      <c r="F18" s="1122"/>
      <c r="G18" s="1122"/>
      <c r="H18" s="1122"/>
      <c r="I18" s="1122"/>
      <c r="J18" s="1123"/>
    </row>
    <row r="19" spans="1:10">
      <c r="A19" s="14"/>
      <c r="B19" s="15"/>
      <c r="C19" s="4"/>
      <c r="D19" s="1122"/>
      <c r="E19" s="1122"/>
      <c r="F19" s="1122"/>
      <c r="G19" s="1122"/>
      <c r="H19" s="1122"/>
      <c r="I19" s="1122"/>
      <c r="J19" s="1123"/>
    </row>
    <row r="20" spans="1:10">
      <c r="A20" s="14"/>
      <c r="B20" s="15"/>
      <c r="C20" s="4"/>
      <c r="D20" s="1122"/>
      <c r="E20" s="1122"/>
      <c r="F20" s="1122"/>
      <c r="G20" s="1122"/>
      <c r="H20" s="1122"/>
      <c r="I20" s="1122"/>
      <c r="J20" s="1123"/>
    </row>
    <row r="21" spans="1:10">
      <c r="A21" s="14"/>
      <c r="B21" s="15"/>
      <c r="C21" s="4"/>
      <c r="D21" s="1122"/>
      <c r="E21" s="1122"/>
      <c r="F21" s="1122"/>
      <c r="G21" s="1122"/>
      <c r="H21" s="1122"/>
      <c r="I21" s="1122"/>
      <c r="J21" s="1123"/>
    </row>
    <row r="22" spans="1:10">
      <c r="A22" s="14"/>
      <c r="B22" s="15"/>
      <c r="C22" s="4"/>
      <c r="D22" s="1122"/>
      <c r="E22" s="1122"/>
      <c r="F22" s="1122"/>
      <c r="G22" s="1122"/>
      <c r="H22" s="1122"/>
      <c r="I22" s="1122"/>
      <c r="J22" s="1123"/>
    </row>
    <row r="23" spans="1:10">
      <c r="A23" s="14"/>
      <c r="B23" s="15"/>
      <c r="C23" s="4"/>
      <c r="D23" s="4"/>
      <c r="E23" s="4"/>
      <c r="F23" s="4"/>
      <c r="G23" s="4"/>
      <c r="H23" s="4"/>
      <c r="I23" s="4"/>
      <c r="J23" s="10"/>
    </row>
    <row r="24" spans="1:10">
      <c r="A24" s="14"/>
      <c r="B24" s="1012" t="s">
        <v>1132</v>
      </c>
      <c r="C24" s="1012"/>
      <c r="D24" s="917" t="s">
        <v>1673</v>
      </c>
      <c r="E24" s="917"/>
      <c r="F24" s="917"/>
      <c r="G24" s="917"/>
      <c r="H24" s="917"/>
      <c r="I24" s="917"/>
      <c r="J24" s="918"/>
    </row>
    <row r="25" spans="1:10">
      <c r="A25" s="14"/>
      <c r="B25" s="1012"/>
      <c r="C25" s="1012"/>
      <c r="D25" s="917"/>
      <c r="E25" s="917"/>
      <c r="F25" s="917"/>
      <c r="G25" s="917"/>
      <c r="H25" s="917"/>
      <c r="I25" s="917"/>
      <c r="J25" s="918"/>
    </row>
    <row r="26" spans="1:10">
      <c r="A26" s="14"/>
      <c r="B26" s="15"/>
      <c r="C26" s="4"/>
      <c r="D26" s="917"/>
      <c r="E26" s="917"/>
      <c r="F26" s="917"/>
      <c r="G26" s="917"/>
      <c r="H26" s="917"/>
      <c r="I26" s="917"/>
      <c r="J26" s="918"/>
    </row>
    <row r="27" spans="1:10">
      <c r="A27" s="14"/>
      <c r="B27" s="15"/>
      <c r="C27" s="4"/>
      <c r="D27" s="4"/>
      <c r="E27" s="4"/>
      <c r="F27" s="4"/>
      <c r="G27" s="4"/>
      <c r="H27" s="4"/>
      <c r="I27" s="4"/>
      <c r="J27" s="10"/>
    </row>
    <row r="28" spans="1:10" ht="12.75" customHeight="1">
      <c r="A28" s="14"/>
      <c r="B28" s="15" t="s">
        <v>1131</v>
      </c>
      <c r="C28" s="4"/>
      <c r="D28" s="917" t="s">
        <v>1133</v>
      </c>
      <c r="E28" s="917"/>
      <c r="F28" s="917"/>
      <c r="G28" s="917"/>
      <c r="H28" s="917"/>
      <c r="I28" s="917"/>
      <c r="J28" s="918"/>
    </row>
    <row r="29" spans="1:10">
      <c r="A29" s="14"/>
      <c r="B29" s="15"/>
      <c r="C29" s="4"/>
      <c r="D29" s="917"/>
      <c r="E29" s="917"/>
      <c r="F29" s="917"/>
      <c r="G29" s="917"/>
      <c r="H29" s="917"/>
      <c r="I29" s="917"/>
      <c r="J29" s="918"/>
    </row>
    <row r="30" spans="1:10">
      <c r="A30" s="14"/>
      <c r="B30" s="15"/>
      <c r="C30" s="4"/>
      <c r="D30" s="917"/>
      <c r="E30" s="917"/>
      <c r="F30" s="917"/>
      <c r="G30" s="917"/>
      <c r="H30" s="917"/>
      <c r="I30" s="917"/>
      <c r="J30" s="918"/>
    </row>
    <row r="31" spans="1:10">
      <c r="A31" s="14"/>
      <c r="B31" s="15"/>
      <c r="C31" s="4"/>
      <c r="D31" s="4"/>
      <c r="E31" s="4"/>
      <c r="F31" s="4"/>
      <c r="G31" s="4"/>
      <c r="H31" s="4"/>
      <c r="I31" s="4"/>
      <c r="J31" s="10"/>
    </row>
    <row r="32" spans="1:10">
      <c r="A32" s="14"/>
      <c r="B32" s="15" t="s">
        <v>1674</v>
      </c>
      <c r="C32" s="4"/>
      <c r="D32" s="4" t="s">
        <v>1134</v>
      </c>
      <c r="E32" s="4"/>
      <c r="F32" s="4"/>
      <c r="G32" s="4"/>
      <c r="H32" s="4"/>
      <c r="I32" s="4"/>
      <c r="J32" s="10"/>
    </row>
    <row r="33" spans="1:10">
      <c r="A33" s="14"/>
      <c r="B33" s="15"/>
      <c r="C33" s="4"/>
      <c r="D33" s="4"/>
      <c r="E33" s="4"/>
      <c r="F33" s="4"/>
      <c r="G33" s="4"/>
      <c r="H33" s="4"/>
      <c r="I33" s="4"/>
      <c r="J33" s="10"/>
    </row>
    <row r="34" spans="1:10">
      <c r="A34" s="14"/>
      <c r="B34" s="1012" t="s">
        <v>1675</v>
      </c>
      <c r="C34" s="1012"/>
      <c r="D34" s="4" t="s">
        <v>1135</v>
      </c>
      <c r="E34" s="4"/>
      <c r="F34" s="4"/>
      <c r="G34" s="4"/>
      <c r="H34" s="4"/>
      <c r="I34" s="4"/>
      <c r="J34" s="10"/>
    </row>
    <row r="35" spans="1:10">
      <c r="A35" s="14"/>
      <c r="B35" s="1012"/>
      <c r="C35" s="1012"/>
      <c r="D35" s="4"/>
      <c r="E35" s="4"/>
      <c r="F35" s="4"/>
      <c r="G35" s="4"/>
      <c r="H35" s="4"/>
      <c r="I35" s="4"/>
      <c r="J35" s="10"/>
    </row>
    <row r="36" spans="1:10">
      <c r="A36" s="14"/>
      <c r="B36" s="367"/>
      <c r="C36" s="367"/>
      <c r="D36" s="4"/>
      <c r="E36" s="4"/>
      <c r="F36" s="4"/>
      <c r="G36" s="4"/>
      <c r="H36" s="4"/>
      <c r="I36" s="4"/>
      <c r="J36" s="10"/>
    </row>
    <row r="37" spans="1:10">
      <c r="A37" s="14"/>
      <c r="B37" s="1012" t="s">
        <v>1136</v>
      </c>
      <c r="C37" s="1012"/>
      <c r="D37" s="4"/>
      <c r="E37" s="4"/>
      <c r="F37" s="4"/>
      <c r="G37" s="4"/>
      <c r="H37" s="4"/>
      <c r="I37" s="4"/>
      <c r="J37" s="10"/>
    </row>
    <row r="38" spans="1:10" ht="12.75" customHeight="1">
      <c r="A38" s="14"/>
      <c r="B38" s="1012"/>
      <c r="C38" s="1012"/>
      <c r="D38" s="917" t="s">
        <v>1137</v>
      </c>
      <c r="E38" s="917"/>
      <c r="F38" s="917"/>
      <c r="G38" s="917"/>
      <c r="H38" s="917"/>
      <c r="I38" s="917"/>
      <c r="J38" s="918"/>
    </row>
    <row r="39" spans="1:10">
      <c r="A39" s="14"/>
      <c r="B39" s="4"/>
      <c r="C39" s="4"/>
      <c r="D39" s="917"/>
      <c r="E39" s="917"/>
      <c r="F39" s="917"/>
      <c r="G39" s="917"/>
      <c r="H39" s="917"/>
      <c r="I39" s="917"/>
      <c r="J39" s="918"/>
    </row>
    <row r="40" spans="1:10">
      <c r="A40" s="14"/>
      <c r="B40" s="4"/>
      <c r="C40" s="4"/>
      <c r="D40" s="917"/>
      <c r="E40" s="917"/>
      <c r="F40" s="917"/>
      <c r="G40" s="917"/>
      <c r="H40" s="917"/>
      <c r="I40" s="917"/>
      <c r="J40" s="918"/>
    </row>
    <row r="41" spans="1:10">
      <c r="A41" s="14"/>
      <c r="B41" s="4"/>
      <c r="C41" s="4"/>
      <c r="D41" s="917"/>
      <c r="E41" s="917"/>
      <c r="F41" s="917"/>
      <c r="G41" s="917"/>
      <c r="H41" s="917"/>
      <c r="I41" s="917"/>
      <c r="J41" s="918"/>
    </row>
    <row r="42" spans="1:10">
      <c r="A42" s="14"/>
      <c r="B42" s="4"/>
      <c r="C42" s="4"/>
      <c r="D42" s="917"/>
      <c r="E42" s="917"/>
      <c r="F42" s="917"/>
      <c r="G42" s="917"/>
      <c r="H42" s="917"/>
      <c r="I42" s="917"/>
      <c r="J42" s="918"/>
    </row>
    <row r="43" spans="1:10">
      <c r="A43" s="14"/>
      <c r="B43" s="4"/>
      <c r="C43" s="4"/>
      <c r="D43" s="917"/>
      <c r="E43" s="917"/>
      <c r="F43" s="917"/>
      <c r="G43" s="917"/>
      <c r="H43" s="917"/>
      <c r="I43" s="917"/>
      <c r="J43" s="918"/>
    </row>
    <row r="44" spans="1:10">
      <c r="A44" s="14"/>
      <c r="B44" s="4"/>
      <c r="C44" s="4"/>
      <c r="D44" s="917"/>
      <c r="E44" s="917"/>
      <c r="F44" s="917"/>
      <c r="G44" s="917"/>
      <c r="H44" s="917"/>
      <c r="I44" s="917"/>
      <c r="J44" s="918"/>
    </row>
    <row r="45" spans="1:10">
      <c r="A45" s="14"/>
      <c r="B45" s="4"/>
      <c r="C45" s="4"/>
      <c r="D45" s="917"/>
      <c r="E45" s="917"/>
      <c r="F45" s="917"/>
      <c r="G45" s="917"/>
      <c r="H45" s="917"/>
      <c r="I45" s="917"/>
      <c r="J45" s="918"/>
    </row>
    <row r="46" spans="1:10">
      <c r="A46" s="14"/>
      <c r="B46" s="4"/>
      <c r="C46" s="4"/>
      <c r="D46" s="917"/>
      <c r="E46" s="917"/>
      <c r="F46" s="917"/>
      <c r="G46" s="917"/>
      <c r="H46" s="917"/>
      <c r="I46" s="917"/>
      <c r="J46" s="918"/>
    </row>
    <row r="47" spans="1:10">
      <c r="A47" s="14"/>
      <c r="B47" s="4"/>
      <c r="C47" s="4"/>
      <c r="D47" s="917"/>
      <c r="E47" s="917"/>
      <c r="F47" s="917"/>
      <c r="G47" s="917"/>
      <c r="H47" s="917"/>
      <c r="I47" s="917"/>
      <c r="J47" s="918"/>
    </row>
    <row r="48" spans="1:10">
      <c r="A48" s="14"/>
      <c r="B48" s="4"/>
      <c r="C48" s="4"/>
      <c r="D48" s="917"/>
      <c r="E48" s="917"/>
      <c r="F48" s="917"/>
      <c r="G48" s="917"/>
      <c r="H48" s="917"/>
      <c r="I48" s="917"/>
      <c r="J48" s="918"/>
    </row>
    <row r="49" spans="1:10">
      <c r="A49" s="14"/>
      <c r="B49" s="4"/>
      <c r="C49" s="4"/>
      <c r="D49" s="917"/>
      <c r="E49" s="917"/>
      <c r="F49" s="917"/>
      <c r="G49" s="917"/>
      <c r="H49" s="917"/>
      <c r="I49" s="917"/>
      <c r="J49" s="918"/>
    </row>
    <row r="50" spans="1:10">
      <c r="A50" s="14"/>
      <c r="B50" s="4"/>
      <c r="C50" s="4"/>
      <c r="D50" s="4"/>
      <c r="E50" s="4"/>
      <c r="F50" s="4"/>
      <c r="G50" s="4"/>
      <c r="H50" s="4"/>
      <c r="I50" s="4"/>
      <c r="J50" s="10"/>
    </row>
    <row r="51" spans="1:10" ht="4.5" customHeight="1" thickBot="1">
      <c r="A51" s="16"/>
      <c r="B51" s="12"/>
      <c r="C51" s="12"/>
      <c r="D51" s="12"/>
      <c r="E51" s="12"/>
      <c r="F51" s="12"/>
      <c r="G51" s="12"/>
      <c r="H51" s="12"/>
      <c r="I51" s="12"/>
      <c r="J51" s="13"/>
    </row>
  </sheetData>
  <mergeCells count="18">
    <mergeCell ref="A1:C1"/>
    <mergeCell ref="D1:G1"/>
    <mergeCell ref="H1:J1"/>
    <mergeCell ref="A2:J2"/>
    <mergeCell ref="A3:J3"/>
    <mergeCell ref="A6:J6"/>
    <mergeCell ref="A4:J4"/>
    <mergeCell ref="A5:J5"/>
    <mergeCell ref="B34:C35"/>
    <mergeCell ref="B37:C38"/>
    <mergeCell ref="A8:J8"/>
    <mergeCell ref="A10:J10"/>
    <mergeCell ref="D12:J14"/>
    <mergeCell ref="D16:J22"/>
    <mergeCell ref="D38:J49"/>
    <mergeCell ref="B24:C25"/>
    <mergeCell ref="D24:J26"/>
    <mergeCell ref="D28:J30"/>
  </mergeCells>
  <printOptions horizontalCentered="1"/>
  <pageMargins left="0.55118110236220474" right="0.62992125984251968" top="0.74803149606299213" bottom="0.15748031496062992" header="0" footer="0.15748031496062992"/>
  <pageSetup scale="87" fitToHeight="100" orientation="portrait"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B09A5B"/>
    <pageSetUpPr fitToPage="1"/>
  </sheetPr>
  <dimension ref="A1:L75"/>
  <sheetViews>
    <sheetView topLeftCell="A34" zoomScale="87" zoomScaleNormal="87" workbookViewId="0">
      <selection sqref="A1:C1"/>
    </sheetView>
  </sheetViews>
  <sheetFormatPr baseColWidth="10" defaultRowHeight="12.75"/>
  <cols>
    <col min="1" max="1" width="6.7109375" style="345" customWidth="1"/>
    <col min="2" max="2" width="59.42578125" style="345" customWidth="1"/>
    <col min="3" max="4" width="20.28515625" style="345" customWidth="1"/>
    <col min="5" max="5" width="22.42578125" style="345" customWidth="1"/>
    <col min="6" max="6" width="25.7109375" style="345" customWidth="1"/>
    <col min="7" max="9" width="20.28515625" style="345" customWidth="1"/>
    <col min="10" max="16384" width="11.42578125" style="345"/>
  </cols>
  <sheetData>
    <row r="1" spans="1:12" ht="18" customHeight="1">
      <c r="A1" s="1071" t="s">
        <v>0</v>
      </c>
      <c r="B1" s="1071"/>
      <c r="C1" s="1071"/>
      <c r="D1" s="1071"/>
      <c r="E1" s="1071"/>
      <c r="F1" s="1071"/>
      <c r="G1" s="1071"/>
      <c r="H1" s="1071"/>
      <c r="I1" s="1071"/>
      <c r="J1" s="344"/>
      <c r="K1" s="344"/>
    </row>
    <row r="2" spans="1:12" ht="18" customHeight="1">
      <c r="A2" s="1071" t="str">
        <f>'1.ESF DETALLADO-LDF1'!A2:I2</f>
        <v>SECRETARIA EJECUTIVA DEL SISTEMA ANTICORRUPCION DEL ESTADO DE CHIAPAS</v>
      </c>
      <c r="B2" s="1071"/>
      <c r="C2" s="1071"/>
      <c r="D2" s="1071"/>
      <c r="E2" s="1071"/>
      <c r="F2" s="1071"/>
      <c r="G2" s="1071"/>
      <c r="H2" s="1071"/>
      <c r="I2" s="1071"/>
      <c r="J2" s="344"/>
      <c r="K2" s="344"/>
    </row>
    <row r="3" spans="1:12" ht="9.9499999999999993" customHeight="1">
      <c r="A3" s="692"/>
      <c r="B3" s="692"/>
      <c r="C3" s="692"/>
      <c r="D3" s="692"/>
      <c r="E3" s="692"/>
      <c r="F3" s="692"/>
      <c r="G3" s="692"/>
      <c r="H3" s="692"/>
      <c r="I3" s="692"/>
      <c r="J3" s="344"/>
      <c r="K3" s="344"/>
    </row>
    <row r="4" spans="1:12" ht="18" customHeight="1">
      <c r="A4" s="1071" t="s">
        <v>1592</v>
      </c>
      <c r="B4" s="1071"/>
      <c r="C4" s="1071"/>
      <c r="D4" s="1071"/>
      <c r="E4" s="1071"/>
      <c r="F4" s="1071"/>
      <c r="G4" s="1071"/>
      <c r="H4" s="1071"/>
      <c r="I4" s="1071"/>
      <c r="J4" s="344"/>
      <c r="K4" s="344"/>
    </row>
    <row r="5" spans="1:12" ht="18" customHeight="1">
      <c r="A5" s="1071" t="s">
        <v>1308</v>
      </c>
      <c r="B5" s="1071"/>
      <c r="C5" s="1071"/>
      <c r="D5" s="1071"/>
      <c r="E5" s="1071"/>
      <c r="F5" s="1071"/>
      <c r="G5" s="1071"/>
      <c r="H5" s="1071"/>
      <c r="I5" s="1071"/>
      <c r="J5" s="344"/>
      <c r="K5" s="344"/>
    </row>
    <row r="6" spans="1:12" ht="18" customHeight="1">
      <c r="A6" s="1071" t="str">
        <f>'3.EA'!A6</f>
        <v>DEL 1 DE ENERO AL 31 DE MARZO DE 2021</v>
      </c>
      <c r="B6" s="1071"/>
      <c r="C6" s="1071"/>
      <c r="D6" s="1071"/>
      <c r="E6" s="1071"/>
      <c r="F6" s="1071"/>
      <c r="G6" s="1071"/>
      <c r="H6" s="1071"/>
      <c r="I6" s="1071"/>
      <c r="J6" s="344"/>
      <c r="K6" s="344"/>
    </row>
    <row r="7" spans="1:12" ht="15">
      <c r="A7" s="412"/>
      <c r="B7" s="412"/>
      <c r="C7" s="412"/>
      <c r="D7" s="412"/>
      <c r="E7" s="412"/>
      <c r="F7" s="412"/>
      <c r="G7" s="412"/>
      <c r="H7" s="347"/>
      <c r="I7" s="348" t="s">
        <v>485</v>
      </c>
      <c r="J7" s="344"/>
      <c r="K7" s="344"/>
    </row>
    <row r="8" spans="1:12" ht="15">
      <c r="A8" s="412"/>
      <c r="B8" s="412"/>
      <c r="C8" s="412"/>
      <c r="D8" s="412"/>
      <c r="E8" s="412"/>
      <c r="F8" s="412"/>
      <c r="G8" s="412"/>
      <c r="H8" s="350" t="s">
        <v>5</v>
      </c>
      <c r="I8" s="351">
        <f>'1.ESF (Rubros)'!I8</f>
        <v>44314</v>
      </c>
      <c r="J8" s="344"/>
      <c r="K8" s="344"/>
    </row>
    <row r="9" spans="1:12" ht="5.0999999999999996" customHeight="1">
      <c r="A9" s="412"/>
      <c r="B9" s="412"/>
      <c r="C9" s="412"/>
      <c r="D9" s="412"/>
      <c r="E9" s="412"/>
      <c r="F9" s="412"/>
      <c r="G9" s="412"/>
      <c r="H9" s="412"/>
      <c r="I9" s="412"/>
      <c r="J9" s="344"/>
      <c r="K9" s="344"/>
    </row>
    <row r="10" spans="1:12" ht="15.75">
      <c r="A10" s="346"/>
      <c r="B10" s="347"/>
      <c r="C10" s="347"/>
      <c r="D10" s="347"/>
      <c r="E10" s="347"/>
      <c r="F10" s="347"/>
      <c r="G10" s="347"/>
      <c r="H10" s="349"/>
      <c r="I10" s="413" t="s">
        <v>1307</v>
      </c>
      <c r="J10" s="344"/>
      <c r="K10" s="344"/>
    </row>
    <row r="11" spans="1:12" ht="5.0999999999999996" customHeight="1" thickBot="1">
      <c r="A11" s="349"/>
      <c r="B11" s="349"/>
      <c r="C11" s="349"/>
      <c r="D11" s="349"/>
      <c r="E11" s="349"/>
      <c r="F11" s="349"/>
      <c r="G11" s="349"/>
      <c r="H11" s="349"/>
      <c r="I11" s="349"/>
    </row>
    <row r="12" spans="1:12" ht="64.5" customHeight="1" thickBot="1">
      <c r="A12" s="1106" t="s">
        <v>1077</v>
      </c>
      <c r="B12" s="1108"/>
      <c r="C12" s="721" t="s">
        <v>1676</v>
      </c>
      <c r="D12" s="722" t="s">
        <v>1072</v>
      </c>
      <c r="E12" s="722" t="s">
        <v>1073</v>
      </c>
      <c r="F12" s="722" t="s">
        <v>1074</v>
      </c>
      <c r="G12" s="722" t="s">
        <v>737</v>
      </c>
      <c r="H12" s="723" t="s">
        <v>1076</v>
      </c>
      <c r="I12" s="722" t="s">
        <v>1075</v>
      </c>
    </row>
    <row r="13" spans="1:12" ht="5.25" customHeight="1">
      <c r="A13" s="352"/>
      <c r="B13" s="352"/>
      <c r="C13" s="352"/>
      <c r="D13" s="352"/>
      <c r="E13" s="352"/>
      <c r="F13" s="352"/>
      <c r="G13" s="352"/>
      <c r="H13" s="349"/>
      <c r="I13" s="349"/>
    </row>
    <row r="14" spans="1:12" s="353" customFormat="1" ht="15" customHeight="1">
      <c r="C14" s="375"/>
      <c r="D14" s="375"/>
      <c r="E14" s="375"/>
      <c r="F14" s="375"/>
      <c r="G14" s="375"/>
      <c r="H14" s="375"/>
      <c r="I14" s="435">
        <f>SUM(C14:H14)</f>
        <v>0</v>
      </c>
    </row>
    <row r="15" spans="1:12" s="353" customFormat="1" ht="15" customHeight="1">
      <c r="A15" s="364" t="s">
        <v>1201</v>
      </c>
      <c r="B15" s="362"/>
      <c r="C15" s="451">
        <f>SUM(C16+C21)</f>
        <v>0</v>
      </c>
      <c r="D15" s="451">
        <f t="shared" ref="D15:I15" si="0">SUM(D16+D21)</f>
        <v>0</v>
      </c>
      <c r="E15" s="451">
        <f t="shared" si="0"/>
        <v>0</v>
      </c>
      <c r="F15" s="451">
        <f t="shared" si="0"/>
        <v>0</v>
      </c>
      <c r="G15" s="451">
        <f t="shared" si="0"/>
        <v>0</v>
      </c>
      <c r="H15" s="451">
        <f t="shared" si="0"/>
        <v>0</v>
      </c>
      <c r="I15" s="451">
        <f t="shared" si="0"/>
        <v>0</v>
      </c>
      <c r="J15" s="1094"/>
      <c r="K15" s="1094"/>
      <c r="L15" s="1094"/>
    </row>
    <row r="16" spans="1:12" s="353" customFormat="1" ht="15" customHeight="1">
      <c r="A16" s="377" t="s">
        <v>1202</v>
      </c>
      <c r="B16" s="357"/>
      <c r="C16" s="451">
        <f>SUM(C17:C19)</f>
        <v>0</v>
      </c>
      <c r="D16" s="451">
        <f t="shared" ref="D16:I16" si="1">SUM(D17:D19)</f>
        <v>0</v>
      </c>
      <c r="E16" s="451">
        <f t="shared" si="1"/>
        <v>0</v>
      </c>
      <c r="F16" s="451">
        <f t="shared" si="1"/>
        <v>0</v>
      </c>
      <c r="G16" s="451">
        <f t="shared" si="1"/>
        <v>0</v>
      </c>
      <c r="H16" s="451">
        <f t="shared" si="1"/>
        <v>0</v>
      </c>
      <c r="I16" s="451">
        <f t="shared" si="1"/>
        <v>0</v>
      </c>
      <c r="J16" s="1094"/>
      <c r="K16" s="1094"/>
      <c r="L16" s="1094"/>
    </row>
    <row r="17" spans="1:12" s="353" customFormat="1" ht="15" customHeight="1">
      <c r="A17" s="436"/>
      <c r="B17" s="357" t="s">
        <v>741</v>
      </c>
      <c r="C17" s="375"/>
      <c r="D17" s="375"/>
      <c r="E17" s="375"/>
      <c r="F17" s="375"/>
      <c r="G17" s="375">
        <f>SUM(C17+D17-E17)</f>
        <v>0</v>
      </c>
      <c r="H17" s="375"/>
      <c r="I17" s="375"/>
      <c r="J17" s="1094"/>
      <c r="K17" s="1094"/>
      <c r="L17" s="1094"/>
    </row>
    <row r="18" spans="1:12" s="353" customFormat="1" ht="15" customHeight="1">
      <c r="A18" s="436"/>
      <c r="B18" s="357" t="s">
        <v>742</v>
      </c>
      <c r="C18" s="375"/>
      <c r="D18" s="375"/>
      <c r="E18" s="375"/>
      <c r="F18" s="375"/>
      <c r="G18" s="375">
        <f t="shared" ref="G18:G19" si="2">SUM(C18+D18-E18)</f>
        <v>0</v>
      </c>
      <c r="H18" s="375"/>
      <c r="I18" s="375"/>
      <c r="J18" s="354"/>
      <c r="K18" s="354"/>
      <c r="L18" s="354"/>
    </row>
    <row r="19" spans="1:12" s="353" customFormat="1" ht="15" customHeight="1">
      <c r="A19" s="436"/>
      <c r="B19" s="357" t="s">
        <v>743</v>
      </c>
      <c r="C19" s="375"/>
      <c r="D19" s="375"/>
      <c r="E19" s="375"/>
      <c r="F19" s="375"/>
      <c r="G19" s="375">
        <f t="shared" si="2"/>
        <v>0</v>
      </c>
      <c r="H19" s="375"/>
      <c r="I19" s="375"/>
    </row>
    <row r="20" spans="1:12" s="353" customFormat="1" ht="15" customHeight="1">
      <c r="A20" s="436"/>
      <c r="B20" s="357"/>
      <c r="C20" s="375"/>
      <c r="D20" s="375"/>
      <c r="E20" s="375"/>
      <c r="F20" s="375"/>
      <c r="G20" s="375"/>
      <c r="H20" s="375"/>
      <c r="I20" s="375"/>
    </row>
    <row r="21" spans="1:12" s="353" customFormat="1" ht="15" customHeight="1">
      <c r="A21" s="377" t="s">
        <v>1203</v>
      </c>
      <c r="B21" s="357"/>
      <c r="C21" s="451">
        <f>SUM(C22:C24)</f>
        <v>0</v>
      </c>
      <c r="D21" s="451">
        <f t="shared" ref="D21:I21" si="3">SUM(D22:D24)</f>
        <v>0</v>
      </c>
      <c r="E21" s="451">
        <f t="shared" si="3"/>
        <v>0</v>
      </c>
      <c r="F21" s="451">
        <f t="shared" si="3"/>
        <v>0</v>
      </c>
      <c r="G21" s="451">
        <f t="shared" si="3"/>
        <v>0</v>
      </c>
      <c r="H21" s="451">
        <f t="shared" si="3"/>
        <v>0</v>
      </c>
      <c r="I21" s="451">
        <f t="shared" si="3"/>
        <v>0</v>
      </c>
    </row>
    <row r="22" spans="1:12" s="353" customFormat="1" ht="15" customHeight="1">
      <c r="A22" s="436"/>
      <c r="B22" s="357" t="s">
        <v>741</v>
      </c>
      <c r="C22" s="375"/>
      <c r="D22" s="375"/>
      <c r="E22" s="375"/>
      <c r="F22" s="375"/>
      <c r="G22" s="375">
        <f t="shared" ref="G22:G24" si="4">SUM(C22+D22-E22)</f>
        <v>0</v>
      </c>
      <c r="H22" s="375"/>
      <c r="I22" s="375"/>
    </row>
    <row r="23" spans="1:12" s="353" customFormat="1" ht="15" customHeight="1">
      <c r="A23" s="436"/>
      <c r="B23" s="357" t="s">
        <v>742</v>
      </c>
      <c r="C23" s="375"/>
      <c r="D23" s="375"/>
      <c r="E23" s="375"/>
      <c r="F23" s="375"/>
      <c r="G23" s="375">
        <f t="shared" si="4"/>
        <v>0</v>
      </c>
      <c r="H23" s="375"/>
      <c r="I23" s="375"/>
    </row>
    <row r="24" spans="1:12" s="353" customFormat="1" ht="15" customHeight="1">
      <c r="A24" s="436"/>
      <c r="B24" s="357" t="s">
        <v>743</v>
      </c>
      <c r="C24" s="375"/>
      <c r="D24" s="375"/>
      <c r="E24" s="375"/>
      <c r="F24" s="375"/>
      <c r="G24" s="375">
        <f t="shared" si="4"/>
        <v>0</v>
      </c>
      <c r="H24" s="375"/>
      <c r="I24" s="375"/>
    </row>
    <row r="25" spans="1:12" s="353" customFormat="1" ht="15" customHeight="1">
      <c r="A25" s="436"/>
      <c r="B25" s="357"/>
      <c r="C25" s="375"/>
      <c r="D25" s="375"/>
      <c r="E25" s="375"/>
      <c r="F25" s="375"/>
      <c r="G25" s="375"/>
      <c r="H25" s="375"/>
      <c r="I25" s="375"/>
    </row>
    <row r="26" spans="1:12" s="353" customFormat="1" ht="15" customHeight="1">
      <c r="A26" s="364" t="s">
        <v>1204</v>
      </c>
      <c r="B26" s="357"/>
      <c r="C26" s="451">
        <f>SUM('8.DEUDA Y OTROS PASIVOS'!H44)</f>
        <v>692783.4800000001</v>
      </c>
      <c r="D26" s="490"/>
      <c r="E26" s="490"/>
      <c r="F26" s="490"/>
      <c r="G26" s="451">
        <f>SUM('8.DEUDA Y OTROS PASIVOS'!J44)</f>
        <v>360402.69</v>
      </c>
      <c r="H26" s="490"/>
      <c r="I26" s="490"/>
    </row>
    <row r="27" spans="1:12" s="353" customFormat="1" ht="15" customHeight="1">
      <c r="A27" s="436"/>
      <c r="B27" s="357"/>
      <c r="C27" s="375"/>
      <c r="D27" s="375"/>
      <c r="E27" s="375"/>
      <c r="F27" s="375"/>
      <c r="G27" s="375"/>
      <c r="H27" s="375"/>
      <c r="I27" s="375"/>
    </row>
    <row r="28" spans="1:12" s="353" customFormat="1" ht="15" customHeight="1">
      <c r="A28" s="364" t="s">
        <v>1205</v>
      </c>
      <c r="B28" s="357"/>
      <c r="C28" s="493">
        <f>SUM(C15+C26)</f>
        <v>692783.4800000001</v>
      </c>
      <c r="D28" s="493">
        <f t="shared" ref="D28:H28" si="5">SUM(D15+D26)</f>
        <v>0</v>
      </c>
      <c r="E28" s="493">
        <f t="shared" si="5"/>
        <v>0</v>
      </c>
      <c r="F28" s="493">
        <f t="shared" si="5"/>
        <v>0</v>
      </c>
      <c r="G28" s="493">
        <f t="shared" si="5"/>
        <v>360402.69</v>
      </c>
      <c r="H28" s="493">
        <f t="shared" si="5"/>
        <v>0</v>
      </c>
      <c r="I28" s="493">
        <f t="shared" ref="I28" si="6">SUM(I15+I26)</f>
        <v>0</v>
      </c>
    </row>
    <row r="29" spans="1:12" s="353" customFormat="1" ht="15" customHeight="1">
      <c r="A29" s="436"/>
      <c r="B29" s="357"/>
      <c r="C29" s="375"/>
      <c r="D29" s="375"/>
      <c r="E29" s="375"/>
      <c r="F29" s="375"/>
      <c r="G29" s="375"/>
      <c r="H29" s="375"/>
      <c r="I29" s="435">
        <f>SUM(C29:H29)</f>
        <v>0</v>
      </c>
    </row>
    <row r="30" spans="1:12" s="353" customFormat="1" ht="15" customHeight="1">
      <c r="A30" s="364" t="s">
        <v>1206</v>
      </c>
      <c r="B30" s="357"/>
      <c r="C30" s="451">
        <f>SUM(C31:C33)</f>
        <v>0</v>
      </c>
      <c r="D30" s="451">
        <f t="shared" ref="D30:I30" si="7">SUM(D31:D33)</f>
        <v>0</v>
      </c>
      <c r="E30" s="451">
        <f t="shared" si="7"/>
        <v>0</v>
      </c>
      <c r="F30" s="451">
        <f t="shared" si="7"/>
        <v>0</v>
      </c>
      <c r="G30" s="451">
        <f>SUM(G31:G33)</f>
        <v>0</v>
      </c>
      <c r="H30" s="451">
        <f t="shared" si="7"/>
        <v>0</v>
      </c>
      <c r="I30" s="451">
        <f t="shared" si="7"/>
        <v>0</v>
      </c>
    </row>
    <row r="31" spans="1:12" s="353" customFormat="1" ht="15" customHeight="1">
      <c r="A31" s="377" t="s">
        <v>1207</v>
      </c>
      <c r="B31" s="357"/>
      <c r="C31" s="375"/>
      <c r="D31" s="375"/>
      <c r="E31" s="375"/>
      <c r="F31" s="375"/>
      <c r="G31" s="375">
        <f>SUM(C31:F31)</f>
        <v>0</v>
      </c>
      <c r="H31" s="375"/>
      <c r="I31" s="375"/>
    </row>
    <row r="32" spans="1:12" s="353" customFormat="1">
      <c r="A32" s="377" t="s">
        <v>1208</v>
      </c>
      <c r="B32" s="357"/>
      <c r="C32" s="375"/>
      <c r="D32" s="375"/>
      <c r="E32" s="375"/>
      <c r="F32" s="375"/>
      <c r="G32" s="375">
        <f t="shared" ref="G32:G33" si="8">SUM(C32:F32)</f>
        <v>0</v>
      </c>
      <c r="H32" s="375"/>
      <c r="I32" s="375"/>
    </row>
    <row r="33" spans="1:9" s="353" customFormat="1" ht="15" customHeight="1">
      <c r="A33" s="377" t="s">
        <v>1209</v>
      </c>
      <c r="B33" s="357"/>
      <c r="C33" s="375"/>
      <c r="D33" s="375"/>
      <c r="E33" s="375"/>
      <c r="F33" s="375"/>
      <c r="G33" s="375">
        <f t="shared" si="8"/>
        <v>0</v>
      </c>
      <c r="H33" s="375"/>
      <c r="I33" s="375"/>
    </row>
    <row r="34" spans="1:9" s="353" customFormat="1" ht="15" customHeight="1">
      <c r="A34" s="436"/>
      <c r="B34" s="357"/>
      <c r="C34" s="375"/>
      <c r="D34" s="375"/>
      <c r="E34" s="375"/>
      <c r="F34" s="375"/>
      <c r="G34" s="375"/>
      <c r="H34" s="375"/>
      <c r="I34" s="375"/>
    </row>
    <row r="35" spans="1:9" s="353" customFormat="1" ht="15" customHeight="1">
      <c r="A35" s="364" t="s">
        <v>1210</v>
      </c>
      <c r="B35" s="357"/>
      <c r="C35" s="451">
        <f>SUM(C36:C38)</f>
        <v>0</v>
      </c>
      <c r="D35" s="451">
        <f t="shared" ref="D35:I35" si="9">SUM(D36:D38)</f>
        <v>0</v>
      </c>
      <c r="E35" s="451">
        <f t="shared" si="9"/>
        <v>0</v>
      </c>
      <c r="F35" s="451">
        <f t="shared" si="9"/>
        <v>0</v>
      </c>
      <c r="G35" s="451">
        <f>SUM(G36:G38)</f>
        <v>0</v>
      </c>
      <c r="H35" s="451">
        <f t="shared" si="9"/>
        <v>0</v>
      </c>
      <c r="I35" s="451">
        <f t="shared" si="9"/>
        <v>0</v>
      </c>
    </row>
    <row r="36" spans="1:9" s="353" customFormat="1" ht="15" customHeight="1">
      <c r="A36" s="377" t="s">
        <v>1211</v>
      </c>
      <c r="B36" s="357"/>
      <c r="C36" s="375"/>
      <c r="D36" s="375"/>
      <c r="E36" s="375"/>
      <c r="F36" s="375"/>
      <c r="G36" s="375">
        <f>SUM(C36:F36)</f>
        <v>0</v>
      </c>
      <c r="H36" s="375"/>
      <c r="I36" s="375"/>
    </row>
    <row r="37" spans="1:9" s="353" customFormat="1" ht="15" customHeight="1">
      <c r="A37" s="377" t="s">
        <v>1212</v>
      </c>
      <c r="B37" s="357"/>
      <c r="C37" s="375"/>
      <c r="D37" s="375"/>
      <c r="E37" s="375"/>
      <c r="F37" s="375"/>
      <c r="G37" s="375">
        <f t="shared" ref="G37:G38" si="10">SUM(C37:F37)</f>
        <v>0</v>
      </c>
      <c r="H37" s="375"/>
      <c r="I37" s="375"/>
    </row>
    <row r="38" spans="1:9" s="353" customFormat="1" ht="15" customHeight="1">
      <c r="A38" s="377" t="s">
        <v>1213</v>
      </c>
      <c r="B38" s="357"/>
      <c r="C38" s="375"/>
      <c r="D38" s="375"/>
      <c r="E38" s="375"/>
      <c r="F38" s="375"/>
      <c r="G38" s="375">
        <f t="shared" si="10"/>
        <v>0</v>
      </c>
      <c r="H38" s="375"/>
      <c r="I38" s="375"/>
    </row>
    <row r="39" spans="1:9" s="353" customFormat="1" ht="15" customHeight="1">
      <c r="A39" s="436"/>
      <c r="B39" s="357"/>
      <c r="C39" s="375"/>
      <c r="D39" s="375"/>
      <c r="E39" s="375"/>
      <c r="F39" s="375"/>
      <c r="G39" s="375"/>
      <c r="H39" s="375"/>
      <c r="I39" s="435">
        <f>SUM(C39:H39)</f>
        <v>0</v>
      </c>
    </row>
    <row r="40" spans="1:9" s="353" customFormat="1" ht="15" customHeight="1">
      <c r="A40" s="436"/>
      <c r="B40" s="357"/>
      <c r="C40" s="375"/>
      <c r="D40" s="375"/>
      <c r="E40" s="375"/>
      <c r="F40" s="375"/>
      <c r="G40" s="375"/>
      <c r="H40" s="375"/>
      <c r="I40" s="435">
        <f>SUM(C40:H40)</f>
        <v>0</v>
      </c>
    </row>
    <row r="41" spans="1:9" ht="4.5" customHeight="1">
      <c r="A41" s="437"/>
      <c r="B41" s="349"/>
      <c r="C41" s="349"/>
      <c r="D41" s="349"/>
      <c r="E41" s="349"/>
      <c r="F41" s="349"/>
      <c r="G41" s="349"/>
      <c r="H41" s="355"/>
      <c r="I41" s="438"/>
    </row>
    <row r="42" spans="1:9" ht="3.75" customHeight="1">
      <c r="A42" s="349"/>
      <c r="B42" s="349"/>
      <c r="C42" s="349"/>
      <c r="D42" s="349"/>
      <c r="E42" s="349"/>
      <c r="F42" s="349"/>
      <c r="G42" s="349"/>
      <c r="H42" s="355"/>
      <c r="I42" s="355"/>
    </row>
    <row r="43" spans="1:9" ht="15" customHeight="1">
      <c r="A43" s="349"/>
      <c r="B43" s="349"/>
      <c r="C43" s="349"/>
      <c r="D43" s="349"/>
      <c r="E43" s="349"/>
      <c r="F43" s="349"/>
      <c r="G43" s="349"/>
      <c r="H43" s="355"/>
      <c r="I43" s="355"/>
    </row>
    <row r="44" spans="1:9" ht="15" customHeight="1">
      <c r="A44" s="349"/>
      <c r="B44" s="349"/>
      <c r="C44" s="349"/>
      <c r="D44" s="349"/>
      <c r="E44" s="349"/>
      <c r="F44" s="349"/>
      <c r="G44" s="349"/>
      <c r="H44" s="355"/>
      <c r="I44" s="355"/>
    </row>
    <row r="45" spans="1:9" ht="13.5" thickBot="1">
      <c r="A45" s="349"/>
      <c r="B45" s="349"/>
      <c r="C45" s="349"/>
      <c r="D45" s="349"/>
      <c r="E45" s="349"/>
      <c r="F45" s="349"/>
      <c r="G45" s="349"/>
      <c r="H45" s="355"/>
      <c r="I45" s="355"/>
    </row>
    <row r="46" spans="1:9" ht="64.5" customHeight="1" thickBot="1">
      <c r="A46" s="1106" t="s">
        <v>1078</v>
      </c>
      <c r="B46" s="1108"/>
      <c r="C46" s="721" t="s">
        <v>1079</v>
      </c>
      <c r="D46" s="722" t="s">
        <v>1080</v>
      </c>
      <c r="E46" s="722" t="s">
        <v>1081</v>
      </c>
      <c r="F46" s="722" t="s">
        <v>1082</v>
      </c>
      <c r="G46" s="722" t="s">
        <v>1083</v>
      </c>
      <c r="H46" s="355"/>
      <c r="I46" s="355"/>
    </row>
    <row r="47" spans="1:9" ht="5.25" customHeight="1">
      <c r="A47" s="349"/>
      <c r="B47" s="349"/>
      <c r="C47" s="349"/>
      <c r="D47" s="349"/>
      <c r="E47" s="349"/>
      <c r="F47" s="349"/>
      <c r="G47" s="349"/>
      <c r="H47" s="355"/>
      <c r="I47" s="355"/>
    </row>
    <row r="48" spans="1:9" ht="15" customHeight="1">
      <c r="A48" s="349"/>
      <c r="B48" s="349"/>
      <c r="C48" s="349"/>
      <c r="D48" s="349"/>
      <c r="E48" s="349"/>
      <c r="F48" s="349"/>
      <c r="G48" s="349"/>
      <c r="H48" s="355"/>
      <c r="I48" s="355"/>
    </row>
    <row r="49" spans="1:9" ht="15" customHeight="1">
      <c r="A49" s="364" t="s">
        <v>1368</v>
      </c>
      <c r="B49" s="357"/>
      <c r="C49" s="451">
        <f>SUM(C50:C52)</f>
        <v>0</v>
      </c>
      <c r="D49" s="451"/>
      <c r="E49" s="451"/>
      <c r="F49" s="451">
        <f t="shared" ref="F49" si="11">SUM(F50:F52)</f>
        <v>0</v>
      </c>
      <c r="G49" s="451"/>
      <c r="H49" s="355"/>
      <c r="I49" s="355"/>
    </row>
    <row r="50" spans="1:9" ht="15" customHeight="1">
      <c r="A50" s="377" t="s">
        <v>1214</v>
      </c>
      <c r="B50" s="357"/>
      <c r="C50" s="375"/>
      <c r="D50" s="375"/>
      <c r="E50" s="375"/>
      <c r="F50" s="375"/>
      <c r="G50" s="375"/>
      <c r="H50" s="355"/>
      <c r="I50" s="355"/>
    </row>
    <row r="51" spans="1:9" ht="15" customHeight="1">
      <c r="A51" s="377" t="s">
        <v>1215</v>
      </c>
      <c r="B51" s="357"/>
      <c r="C51" s="375"/>
      <c r="D51" s="375"/>
      <c r="E51" s="375"/>
      <c r="F51" s="375"/>
      <c r="G51" s="375"/>
      <c r="H51" s="355"/>
      <c r="I51" s="355"/>
    </row>
    <row r="52" spans="1:9" ht="15" customHeight="1">
      <c r="A52" s="377" t="s">
        <v>1216</v>
      </c>
      <c r="B52" s="357"/>
      <c r="C52" s="375"/>
      <c r="D52" s="375"/>
      <c r="E52" s="375"/>
      <c r="F52" s="375"/>
      <c r="G52" s="375"/>
      <c r="H52" s="355"/>
      <c r="I52" s="355"/>
    </row>
    <row r="53" spans="1:9" ht="15" customHeight="1">
      <c r="A53" s="349"/>
      <c r="B53" s="349"/>
      <c r="C53" s="349"/>
      <c r="D53" s="349"/>
      <c r="E53" s="349"/>
      <c r="F53" s="349"/>
      <c r="G53" s="349"/>
      <c r="H53" s="355"/>
      <c r="I53" s="355"/>
    </row>
    <row r="54" spans="1:9">
      <c r="A54" s="349"/>
      <c r="B54" s="349"/>
      <c r="C54" s="349"/>
      <c r="D54" s="349"/>
      <c r="E54" s="349"/>
      <c r="F54" s="349"/>
      <c r="G54" s="349"/>
      <c r="H54" s="355"/>
      <c r="I54" s="355"/>
    </row>
    <row r="55" spans="1:9">
      <c r="A55" s="349"/>
      <c r="B55" s="349"/>
      <c r="C55" s="349"/>
      <c r="D55" s="349"/>
      <c r="E55" s="349"/>
      <c r="F55" s="349"/>
      <c r="G55" s="349"/>
      <c r="H55" s="355"/>
      <c r="I55" s="355"/>
    </row>
    <row r="56" spans="1:9">
      <c r="A56" s="349"/>
      <c r="B56" s="349"/>
      <c r="C56" s="349"/>
      <c r="D56" s="349"/>
      <c r="E56" s="349"/>
      <c r="F56" s="349"/>
      <c r="G56" s="349"/>
      <c r="H56" s="355"/>
      <c r="I56" s="355"/>
    </row>
    <row r="57" spans="1:9">
      <c r="A57" s="349"/>
      <c r="B57" s="349"/>
      <c r="C57" s="349"/>
      <c r="D57" s="349"/>
      <c r="E57" s="349"/>
      <c r="F57" s="349"/>
      <c r="G57" s="349"/>
      <c r="H57" s="355"/>
      <c r="I57" s="355"/>
    </row>
    <row r="58" spans="1:9">
      <c r="A58" s="349"/>
      <c r="B58" s="349"/>
      <c r="C58" s="349"/>
      <c r="D58" s="349"/>
      <c r="E58" s="349"/>
      <c r="F58" s="349"/>
      <c r="G58" s="349"/>
      <c r="H58" s="355"/>
      <c r="I58" s="355"/>
    </row>
    <row r="59" spans="1:9">
      <c r="A59" s="349"/>
      <c r="B59" s="349"/>
      <c r="C59" s="349"/>
      <c r="D59" s="349"/>
      <c r="E59" s="349"/>
      <c r="F59" s="349"/>
      <c r="G59" s="349"/>
      <c r="H59" s="355"/>
      <c r="I59" s="355"/>
    </row>
    <row r="60" spans="1:9">
      <c r="A60" s="349"/>
      <c r="B60" s="349"/>
      <c r="C60" s="349"/>
      <c r="D60" s="349"/>
      <c r="E60" s="349"/>
      <c r="F60" s="349"/>
      <c r="G60" s="349"/>
      <c r="H60" s="355"/>
      <c r="I60" s="355"/>
    </row>
    <row r="61" spans="1:9">
      <c r="A61" s="349"/>
      <c r="B61" s="349"/>
      <c r="C61" s="349"/>
      <c r="D61" s="349"/>
      <c r="E61" s="349"/>
      <c r="F61" s="349"/>
      <c r="G61" s="349"/>
      <c r="H61" s="355"/>
      <c r="I61" s="355"/>
    </row>
    <row r="62" spans="1:9">
      <c r="A62" s="349"/>
      <c r="B62" s="349"/>
      <c r="C62" s="349"/>
      <c r="D62" s="349"/>
      <c r="E62" s="349"/>
      <c r="F62" s="349"/>
      <c r="G62" s="349"/>
      <c r="H62" s="355"/>
      <c r="I62" s="355"/>
    </row>
    <row r="63" spans="1:9">
      <c r="A63" s="349"/>
      <c r="B63" s="349"/>
      <c r="C63" s="349"/>
      <c r="D63" s="349"/>
      <c r="E63" s="349"/>
      <c r="F63" s="349"/>
      <c r="G63" s="349"/>
      <c r="H63" s="355"/>
      <c r="I63" s="355"/>
    </row>
    <row r="64" spans="1:9">
      <c r="A64" s="349"/>
      <c r="B64" s="349"/>
      <c r="C64" s="349"/>
      <c r="D64" s="349"/>
      <c r="E64" s="349"/>
      <c r="F64" s="349"/>
      <c r="G64" s="349"/>
      <c r="H64" s="355"/>
      <c r="I64" s="355"/>
    </row>
    <row r="65" spans="1:9">
      <c r="A65" s="349"/>
      <c r="B65" s="349"/>
      <c r="C65" s="349"/>
      <c r="D65" s="349"/>
      <c r="E65" s="349"/>
      <c r="F65" s="349"/>
      <c r="G65" s="349"/>
      <c r="H65" s="355"/>
      <c r="I65" s="355"/>
    </row>
    <row r="66" spans="1:9">
      <c r="A66" s="349"/>
      <c r="B66" s="349"/>
      <c r="C66" s="349"/>
      <c r="D66" s="349"/>
      <c r="E66" s="349"/>
      <c r="F66" s="349"/>
      <c r="G66" s="349"/>
      <c r="H66" s="355" t="s">
        <v>639</v>
      </c>
      <c r="I66" s="355"/>
    </row>
    <row r="67" spans="1:9">
      <c r="A67" s="1077" t="s">
        <v>12</v>
      </c>
      <c r="B67" s="1077"/>
      <c r="C67" s="1077"/>
      <c r="D67" s="352"/>
      <c r="E67" s="349"/>
      <c r="F67" s="1077" t="s">
        <v>12</v>
      </c>
      <c r="G67" s="1077"/>
      <c r="H67" s="1077"/>
      <c r="I67" s="1077"/>
    </row>
    <row r="68" spans="1:9">
      <c r="A68" s="1070" t="s">
        <v>638</v>
      </c>
      <c r="B68" s="1070"/>
      <c r="C68" s="1070"/>
      <c r="D68" s="352"/>
      <c r="E68" s="352"/>
      <c r="F68" s="1070" t="s">
        <v>638</v>
      </c>
      <c r="G68" s="1070"/>
      <c r="H68" s="1070"/>
      <c r="I68" s="1070"/>
    </row>
    <row r="69" spans="1:9">
      <c r="A69" s="349"/>
      <c r="B69" s="349"/>
      <c r="C69" s="349"/>
      <c r="D69" s="349"/>
      <c r="E69" s="349"/>
      <c r="F69" s="349"/>
      <c r="G69" s="349"/>
      <c r="H69" s="355"/>
      <c r="I69" s="355"/>
    </row>
    <row r="70" spans="1:9">
      <c r="A70" s="349"/>
      <c r="B70" s="349"/>
      <c r="C70" s="349"/>
      <c r="D70" s="349"/>
      <c r="E70" s="349"/>
      <c r="F70" s="349"/>
      <c r="G70" s="349"/>
      <c r="H70" s="355"/>
      <c r="I70" s="355"/>
    </row>
    <row r="71" spans="1:9">
      <c r="A71" s="349"/>
      <c r="B71" s="349"/>
      <c r="C71" s="349"/>
      <c r="D71" s="349"/>
      <c r="E71" s="349"/>
      <c r="F71" s="349"/>
      <c r="G71" s="349"/>
      <c r="H71" s="355"/>
      <c r="I71" s="355"/>
    </row>
    <row r="72" spans="1:9">
      <c r="A72" s="349"/>
      <c r="B72" s="349"/>
      <c r="C72" s="349"/>
      <c r="D72" s="349"/>
      <c r="E72" s="349"/>
      <c r="F72" s="349"/>
      <c r="G72" s="349"/>
      <c r="H72" s="355"/>
      <c r="I72" s="355"/>
    </row>
    <row r="73" spans="1:9" ht="16.5">
      <c r="A73" s="1016"/>
      <c r="B73" s="1016"/>
      <c r="C73" s="1016"/>
      <c r="D73" s="1016"/>
      <c r="E73" s="1016"/>
      <c r="F73" s="1016"/>
      <c r="G73" s="1016"/>
      <c r="H73" s="1016"/>
      <c r="I73" s="1016"/>
    </row>
    <row r="74" spans="1:9">
      <c r="A74" s="349"/>
      <c r="B74" s="349"/>
      <c r="C74" s="349"/>
      <c r="D74" s="349"/>
      <c r="E74" s="349"/>
      <c r="F74" s="349"/>
      <c r="G74" s="349"/>
      <c r="H74" s="355"/>
      <c r="I74" s="355"/>
    </row>
    <row r="75" spans="1:9">
      <c r="H75" s="356"/>
      <c r="I75" s="356"/>
    </row>
  </sheetData>
  <mergeCells count="13">
    <mergeCell ref="A73:I73"/>
    <mergeCell ref="A67:C67"/>
    <mergeCell ref="A68:C68"/>
    <mergeCell ref="A12:B12"/>
    <mergeCell ref="F67:I67"/>
    <mergeCell ref="F68:I68"/>
    <mergeCell ref="J15:L17"/>
    <mergeCell ref="A46:B46"/>
    <mergeCell ref="A1:I1"/>
    <mergeCell ref="A2:I2"/>
    <mergeCell ref="A4:I4"/>
    <mergeCell ref="A5:I5"/>
    <mergeCell ref="A6:I6"/>
  </mergeCells>
  <printOptions horizontalCentered="1"/>
  <pageMargins left="0.31496062992125984" right="0.47244094488188981" top="0.39370078740157483" bottom="0.15748031496062992" header="0" footer="0.15748031496062992"/>
  <pageSetup scale="46" fitToHeight="100" orientation="portrait"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1" tint="0.249977111117893"/>
    <pageSetUpPr fitToPage="1"/>
  </sheetPr>
  <dimension ref="A1:J104"/>
  <sheetViews>
    <sheetView workbookViewId="0">
      <selection sqref="A1:C1"/>
    </sheetView>
  </sheetViews>
  <sheetFormatPr baseColWidth="10" defaultRowHeight="12.75"/>
  <cols>
    <col min="1" max="1" width="4.5703125" style="2" customWidth="1"/>
    <col min="2" max="2" width="11.5703125" style="2" customWidth="1"/>
    <col min="3" max="3" width="12.5703125" style="2" customWidth="1"/>
    <col min="4" max="16384" width="11.42578125" style="2"/>
  </cols>
  <sheetData>
    <row r="1" spans="1:10">
      <c r="A1" s="854" t="s">
        <v>460</v>
      </c>
      <c r="B1" s="854"/>
      <c r="C1" s="854"/>
      <c r="D1" s="855"/>
      <c r="E1" s="855"/>
      <c r="F1" s="855"/>
      <c r="G1" s="855"/>
      <c r="H1" s="856" t="s">
        <v>461</v>
      </c>
      <c r="I1" s="856"/>
      <c r="J1" s="856"/>
    </row>
    <row r="2" spans="1:10" ht="18">
      <c r="A2" s="857" t="s">
        <v>1580</v>
      </c>
      <c r="B2" s="857"/>
      <c r="C2" s="857"/>
      <c r="D2" s="857"/>
      <c r="E2" s="857"/>
      <c r="F2" s="857"/>
      <c r="G2" s="857"/>
      <c r="H2" s="857"/>
      <c r="I2" s="857"/>
      <c r="J2" s="857"/>
    </row>
    <row r="3" spans="1:10" ht="15.75">
      <c r="A3" s="858" t="s">
        <v>1443</v>
      </c>
      <c r="B3" s="858"/>
      <c r="C3" s="858"/>
      <c r="D3" s="858"/>
      <c r="E3" s="858"/>
      <c r="F3" s="858"/>
      <c r="G3" s="858"/>
      <c r="H3" s="858"/>
      <c r="I3" s="858"/>
      <c r="J3" s="858"/>
    </row>
    <row r="4" spans="1:10" ht="15">
      <c r="A4" s="859" t="s">
        <v>1444</v>
      </c>
      <c r="B4" s="859"/>
      <c r="C4" s="859"/>
      <c r="D4" s="859"/>
      <c r="E4" s="859"/>
      <c r="F4" s="859"/>
      <c r="G4" s="859"/>
      <c r="H4" s="859"/>
      <c r="I4" s="859"/>
      <c r="J4" s="859"/>
    </row>
    <row r="5" spans="1:10" ht="15">
      <c r="A5" s="859" t="s">
        <v>1445</v>
      </c>
      <c r="B5" s="859"/>
      <c r="C5" s="859"/>
      <c r="D5" s="859"/>
      <c r="E5" s="859"/>
      <c r="F5" s="859"/>
      <c r="G5" s="859"/>
      <c r="H5" s="859"/>
      <c r="I5" s="859"/>
      <c r="J5" s="859"/>
    </row>
    <row r="6" spans="1:10" ht="15">
      <c r="A6" s="859" t="s">
        <v>1446</v>
      </c>
      <c r="B6" s="859"/>
      <c r="C6" s="859"/>
      <c r="D6" s="859"/>
      <c r="E6" s="859"/>
      <c r="F6" s="859"/>
      <c r="G6" s="859"/>
      <c r="H6" s="859"/>
      <c r="I6" s="859"/>
      <c r="J6" s="859"/>
    </row>
    <row r="7" spans="1:10" ht="5.25" customHeight="1" thickBot="1"/>
    <row r="8" spans="1:10" ht="15.75">
      <c r="A8" s="1004" t="s">
        <v>782</v>
      </c>
      <c r="B8" s="1005"/>
      <c r="C8" s="1005"/>
      <c r="D8" s="1005"/>
      <c r="E8" s="1005"/>
      <c r="F8" s="1005"/>
      <c r="G8" s="1005"/>
      <c r="H8" s="1005"/>
      <c r="I8" s="1005"/>
      <c r="J8" s="1006"/>
    </row>
    <row r="9" spans="1:10" s="4" customFormat="1" ht="5.25" customHeight="1">
      <c r="A9" s="201"/>
      <c r="B9" s="202"/>
      <c r="C9" s="202"/>
      <c r="D9" s="202"/>
      <c r="E9" s="202"/>
      <c r="F9" s="202"/>
      <c r="G9" s="202"/>
      <c r="H9" s="202"/>
      <c r="I9" s="202"/>
      <c r="J9" s="203"/>
    </row>
    <row r="10" spans="1:10" ht="18">
      <c r="A10" s="1124" t="s">
        <v>1313</v>
      </c>
      <c r="B10" s="1125"/>
      <c r="C10" s="1125"/>
      <c r="D10" s="1125"/>
      <c r="E10" s="1125"/>
      <c r="F10" s="1125"/>
      <c r="G10" s="1125"/>
      <c r="H10" s="1125"/>
      <c r="I10" s="1125"/>
      <c r="J10" s="1126"/>
    </row>
    <row r="11" spans="1:10">
      <c r="A11" s="9"/>
      <c r="B11" s="4"/>
      <c r="C11" s="4"/>
      <c r="D11" s="4"/>
      <c r="E11" s="4"/>
      <c r="F11" s="4"/>
      <c r="G11" s="4"/>
      <c r="H11" s="4"/>
      <c r="I11" s="4"/>
      <c r="J11" s="10"/>
    </row>
    <row r="12" spans="1:10">
      <c r="A12" s="14"/>
      <c r="B12" s="15" t="s">
        <v>783</v>
      </c>
      <c r="C12" s="4"/>
      <c r="D12" s="917" t="s">
        <v>1139</v>
      </c>
      <c r="E12" s="917"/>
      <c r="F12" s="917"/>
      <c r="G12" s="917"/>
      <c r="H12" s="917"/>
      <c r="I12" s="917"/>
      <c r="J12" s="918"/>
    </row>
    <row r="13" spans="1:10">
      <c r="A13" s="14"/>
      <c r="B13" s="15"/>
      <c r="C13" s="4"/>
      <c r="D13" s="917"/>
      <c r="E13" s="917"/>
      <c r="F13" s="917"/>
      <c r="G13" s="917"/>
      <c r="H13" s="917"/>
      <c r="I13" s="917"/>
      <c r="J13" s="918"/>
    </row>
    <row r="14" spans="1:10">
      <c r="A14" s="14"/>
      <c r="B14" s="15"/>
      <c r="C14" s="4"/>
      <c r="D14" s="4"/>
      <c r="E14" s="4"/>
      <c r="F14" s="4"/>
      <c r="G14" s="4"/>
      <c r="H14" s="4"/>
      <c r="I14" s="4"/>
      <c r="J14" s="10"/>
    </row>
    <row r="15" spans="1:10">
      <c r="A15" s="14"/>
      <c r="B15" s="15"/>
      <c r="C15" s="4"/>
      <c r="D15" s="4"/>
      <c r="E15" s="4"/>
      <c r="F15" s="4"/>
      <c r="G15" s="4"/>
      <c r="H15" s="4"/>
      <c r="I15" s="4"/>
      <c r="J15" s="10"/>
    </row>
    <row r="16" spans="1:10">
      <c r="A16" s="14"/>
      <c r="B16" s="15" t="s">
        <v>785</v>
      </c>
      <c r="C16" s="4"/>
      <c r="D16" s="917" t="s">
        <v>1365</v>
      </c>
      <c r="E16" s="1122"/>
      <c r="F16" s="1122"/>
      <c r="G16" s="1122"/>
      <c r="H16" s="1122"/>
      <c r="I16" s="1122"/>
      <c r="J16" s="1123"/>
    </row>
    <row r="17" spans="1:10">
      <c r="A17" s="14"/>
      <c r="B17" s="15"/>
      <c r="C17" s="4"/>
      <c r="D17" s="1122"/>
      <c r="E17" s="1122"/>
      <c r="F17" s="1122"/>
      <c r="G17" s="1122"/>
      <c r="H17" s="1122"/>
      <c r="I17" s="1122"/>
      <c r="J17" s="1123"/>
    </row>
    <row r="18" spans="1:10">
      <c r="A18" s="14"/>
      <c r="B18" s="15"/>
      <c r="C18" s="4"/>
      <c r="D18" s="1122"/>
      <c r="E18" s="1122"/>
      <c r="F18" s="1122"/>
      <c r="G18" s="1122"/>
      <c r="H18" s="1122"/>
      <c r="I18" s="1122"/>
      <c r="J18" s="1123"/>
    </row>
    <row r="19" spans="1:10">
      <c r="A19" s="14"/>
      <c r="B19" s="15"/>
      <c r="C19" s="4"/>
      <c r="D19" s="1122"/>
      <c r="E19" s="1122"/>
      <c r="F19" s="1122"/>
      <c r="G19" s="1122"/>
      <c r="H19" s="1122"/>
      <c r="I19" s="1122"/>
      <c r="J19" s="1123"/>
    </row>
    <row r="20" spans="1:10">
      <c r="A20" s="14"/>
      <c r="B20" s="15"/>
      <c r="C20" s="4"/>
      <c r="D20" s="1122"/>
      <c r="E20" s="1122"/>
      <c r="F20" s="1122"/>
      <c r="G20" s="1122"/>
      <c r="H20" s="1122"/>
      <c r="I20" s="1122"/>
      <c r="J20" s="1123"/>
    </row>
    <row r="21" spans="1:10">
      <c r="A21" s="14"/>
      <c r="B21" s="15"/>
      <c r="C21" s="4"/>
      <c r="D21" s="1122"/>
      <c r="E21" s="1122"/>
      <c r="F21" s="1122"/>
      <c r="G21" s="1122"/>
      <c r="H21" s="1122"/>
      <c r="I21" s="1122"/>
      <c r="J21" s="1123"/>
    </row>
    <row r="22" spans="1:10">
      <c r="A22" s="14"/>
      <c r="B22" s="15"/>
      <c r="C22" s="4"/>
      <c r="D22" s="1122"/>
      <c r="E22" s="1122"/>
      <c r="F22" s="1122"/>
      <c r="G22" s="1122"/>
      <c r="H22" s="1122"/>
      <c r="I22" s="1122"/>
      <c r="J22" s="1123"/>
    </row>
    <row r="23" spans="1:10">
      <c r="A23" s="14"/>
      <c r="B23" s="15"/>
      <c r="C23" s="4"/>
      <c r="D23" s="4"/>
      <c r="E23" s="4"/>
      <c r="F23" s="4"/>
      <c r="G23" s="4"/>
      <c r="H23" s="4"/>
      <c r="I23" s="4"/>
      <c r="J23" s="10"/>
    </row>
    <row r="24" spans="1:10">
      <c r="A24" s="14"/>
      <c r="B24" s="15"/>
      <c r="C24" s="4"/>
      <c r="D24" s="4"/>
      <c r="E24" s="4"/>
      <c r="F24" s="4"/>
      <c r="G24" s="4"/>
      <c r="H24" s="4"/>
      <c r="I24" s="4"/>
      <c r="J24" s="10"/>
    </row>
    <row r="25" spans="1:10">
      <c r="A25" s="14"/>
      <c r="B25" s="1012" t="s">
        <v>1132</v>
      </c>
      <c r="C25" s="1012"/>
      <c r="D25" s="917" t="s">
        <v>1140</v>
      </c>
      <c r="E25" s="917"/>
      <c r="F25" s="917"/>
      <c r="G25" s="917"/>
      <c r="H25" s="917"/>
      <c r="I25" s="917"/>
      <c r="J25" s="918"/>
    </row>
    <row r="26" spans="1:10">
      <c r="A26" s="14"/>
      <c r="B26" s="1012"/>
      <c r="C26" s="1012"/>
      <c r="D26" s="917"/>
      <c r="E26" s="917"/>
      <c r="F26" s="917"/>
      <c r="G26" s="917"/>
      <c r="H26" s="917"/>
      <c r="I26" s="917"/>
      <c r="J26" s="918"/>
    </row>
    <row r="27" spans="1:10">
      <c r="A27" s="14"/>
      <c r="B27" s="15"/>
      <c r="C27" s="4"/>
      <c r="D27" s="917"/>
      <c r="E27" s="917"/>
      <c r="F27" s="917"/>
      <c r="G27" s="917"/>
      <c r="H27" s="917"/>
      <c r="I27" s="917"/>
      <c r="J27" s="918"/>
    </row>
    <row r="28" spans="1:10">
      <c r="A28" s="14"/>
      <c r="B28" s="15"/>
      <c r="C28" s="4"/>
      <c r="D28" s="4"/>
      <c r="E28" s="4"/>
      <c r="F28" s="4"/>
      <c r="G28" s="4"/>
      <c r="H28" s="4"/>
      <c r="I28" s="4"/>
      <c r="J28" s="10"/>
    </row>
    <row r="29" spans="1:10">
      <c r="A29" s="14"/>
      <c r="B29" s="15"/>
      <c r="C29" s="4"/>
      <c r="D29" s="4"/>
      <c r="E29" s="4"/>
      <c r="F29" s="4"/>
      <c r="G29" s="4"/>
      <c r="H29" s="4"/>
      <c r="I29" s="4"/>
      <c r="J29" s="10"/>
    </row>
    <row r="30" spans="1:10">
      <c r="A30" s="14"/>
      <c r="B30" s="1012" t="s">
        <v>1141</v>
      </c>
      <c r="C30" s="1012"/>
      <c r="D30" s="917" t="s">
        <v>1142</v>
      </c>
      <c r="E30" s="917"/>
      <c r="F30" s="917"/>
      <c r="G30" s="917"/>
      <c r="H30" s="917"/>
      <c r="I30" s="917"/>
      <c r="J30" s="918"/>
    </row>
    <row r="31" spans="1:10">
      <c r="A31" s="14"/>
      <c r="B31" s="1012"/>
      <c r="C31" s="1012"/>
      <c r="D31" s="917"/>
      <c r="E31" s="917"/>
      <c r="F31" s="917"/>
      <c r="G31" s="917"/>
      <c r="H31" s="917"/>
      <c r="I31" s="917"/>
      <c r="J31" s="918"/>
    </row>
    <row r="32" spans="1:10">
      <c r="A32" s="14"/>
      <c r="B32" s="1012"/>
      <c r="C32" s="1012"/>
      <c r="D32" s="917"/>
      <c r="E32" s="917"/>
      <c r="F32" s="917"/>
      <c r="G32" s="917"/>
      <c r="H32" s="917"/>
      <c r="I32" s="917"/>
      <c r="J32" s="918"/>
    </row>
    <row r="33" spans="1:10">
      <c r="A33" s="14"/>
      <c r="B33" s="1012"/>
      <c r="C33" s="1012"/>
      <c r="D33" s="917"/>
      <c r="E33" s="917"/>
      <c r="F33" s="917"/>
      <c r="G33" s="917"/>
      <c r="H33" s="917"/>
      <c r="I33" s="917"/>
      <c r="J33" s="918"/>
    </row>
    <row r="34" spans="1:10">
      <c r="A34" s="14"/>
      <c r="B34" s="1012"/>
      <c r="C34" s="1012"/>
      <c r="D34" s="917"/>
      <c r="E34" s="917"/>
      <c r="F34" s="917"/>
      <c r="G34" s="917"/>
      <c r="H34" s="917"/>
      <c r="I34" s="917"/>
      <c r="J34" s="918"/>
    </row>
    <row r="35" spans="1:10">
      <c r="A35" s="14"/>
      <c r="B35" s="15"/>
      <c r="C35" s="4"/>
      <c r="D35" s="917"/>
      <c r="E35" s="917"/>
      <c r="F35" s="917"/>
      <c r="G35" s="917"/>
      <c r="H35" s="917"/>
      <c r="I35" s="917"/>
      <c r="J35" s="918"/>
    </row>
    <row r="36" spans="1:10">
      <c r="A36" s="14"/>
      <c r="B36" s="15"/>
      <c r="C36" s="4"/>
      <c r="D36" s="4"/>
      <c r="E36" s="4"/>
      <c r="F36" s="4"/>
      <c r="G36" s="4"/>
      <c r="H36" s="4"/>
      <c r="I36" s="4"/>
      <c r="J36" s="10"/>
    </row>
    <row r="37" spans="1:10">
      <c r="A37" s="14"/>
      <c r="B37" s="15"/>
      <c r="C37" s="4"/>
      <c r="D37" s="4"/>
      <c r="E37" s="4"/>
      <c r="F37" s="4"/>
      <c r="G37" s="4"/>
      <c r="H37" s="4"/>
      <c r="I37" s="4"/>
      <c r="J37" s="10"/>
    </row>
    <row r="38" spans="1:10">
      <c r="A38" s="14"/>
      <c r="B38" s="1012" t="s">
        <v>1677</v>
      </c>
      <c r="C38" s="1012"/>
      <c r="D38" s="917" t="s">
        <v>1143</v>
      </c>
      <c r="E38" s="917"/>
      <c r="F38" s="917"/>
      <c r="G38" s="917"/>
      <c r="H38" s="917"/>
      <c r="I38" s="917"/>
      <c r="J38" s="918"/>
    </row>
    <row r="39" spans="1:10">
      <c r="A39" s="14"/>
      <c r="B39" s="1012"/>
      <c r="C39" s="1012"/>
      <c r="D39" s="917"/>
      <c r="E39" s="917"/>
      <c r="F39" s="917"/>
      <c r="G39" s="917"/>
      <c r="H39" s="917"/>
      <c r="I39" s="917"/>
      <c r="J39" s="918"/>
    </row>
    <row r="40" spans="1:10">
      <c r="A40" s="14"/>
      <c r="B40" s="15"/>
      <c r="C40" s="4"/>
      <c r="D40" s="4"/>
      <c r="E40" s="4"/>
      <c r="F40" s="4"/>
      <c r="G40" s="4"/>
      <c r="H40" s="4"/>
      <c r="I40" s="4"/>
      <c r="J40" s="10"/>
    </row>
    <row r="41" spans="1:10">
      <c r="A41" s="14"/>
      <c r="B41" s="15"/>
      <c r="C41" s="4"/>
      <c r="D41" s="4"/>
      <c r="E41" s="4"/>
      <c r="F41" s="4"/>
      <c r="G41" s="4"/>
      <c r="H41" s="4"/>
      <c r="I41" s="4"/>
      <c r="J41" s="10"/>
    </row>
    <row r="42" spans="1:10">
      <c r="A42" s="14"/>
      <c r="B42" s="1012" t="s">
        <v>1144</v>
      </c>
      <c r="C42" s="1012"/>
      <c r="D42" s="917" t="s">
        <v>1145</v>
      </c>
      <c r="E42" s="917"/>
      <c r="F42" s="917"/>
      <c r="G42" s="917"/>
      <c r="H42" s="917"/>
      <c r="I42" s="917"/>
      <c r="J42" s="918"/>
    </row>
    <row r="43" spans="1:10">
      <c r="A43" s="14"/>
      <c r="B43" s="1012"/>
      <c r="C43" s="1012"/>
      <c r="D43" s="917"/>
      <c r="E43" s="917"/>
      <c r="F43" s="917"/>
      <c r="G43" s="917"/>
      <c r="H43" s="917"/>
      <c r="I43" s="917"/>
      <c r="J43" s="918"/>
    </row>
    <row r="44" spans="1:10">
      <c r="A44" s="14"/>
      <c r="B44" s="15"/>
      <c r="C44" s="4"/>
      <c r="D44" s="4"/>
      <c r="E44" s="4"/>
      <c r="F44" s="4"/>
      <c r="G44" s="4"/>
      <c r="H44" s="4"/>
      <c r="I44" s="4"/>
      <c r="J44" s="10"/>
    </row>
    <row r="45" spans="1:10">
      <c r="A45" s="14"/>
      <c r="B45" s="1012" t="s">
        <v>1146</v>
      </c>
      <c r="C45" s="1012"/>
      <c r="D45" s="917" t="s">
        <v>1147</v>
      </c>
      <c r="E45" s="917"/>
      <c r="F45" s="917"/>
      <c r="G45" s="917"/>
      <c r="H45" s="917"/>
      <c r="I45" s="917"/>
      <c r="J45" s="918"/>
    </row>
    <row r="46" spans="1:10">
      <c r="A46" s="14"/>
      <c r="B46" s="1012"/>
      <c r="C46" s="1012"/>
      <c r="D46" s="917"/>
      <c r="E46" s="917"/>
      <c r="F46" s="917"/>
      <c r="G46" s="917"/>
      <c r="H46" s="917"/>
      <c r="I46" s="917"/>
      <c r="J46" s="918"/>
    </row>
    <row r="47" spans="1:10">
      <c r="A47" s="14"/>
      <c r="B47" s="15"/>
      <c r="C47" s="4"/>
      <c r="D47" s="4"/>
      <c r="E47" s="4"/>
      <c r="F47" s="4"/>
      <c r="G47" s="4"/>
      <c r="H47" s="4"/>
      <c r="I47" s="4"/>
      <c r="J47" s="10"/>
    </row>
    <row r="48" spans="1:10">
      <c r="A48" s="14"/>
      <c r="B48" s="1012" t="s">
        <v>1148</v>
      </c>
      <c r="C48" s="1012"/>
      <c r="D48" s="917" t="s">
        <v>1149</v>
      </c>
      <c r="E48" s="917"/>
      <c r="F48" s="917"/>
      <c r="G48" s="917"/>
      <c r="H48" s="917"/>
      <c r="I48" s="917"/>
      <c r="J48" s="918"/>
    </row>
    <row r="49" spans="1:10">
      <c r="A49" s="14"/>
      <c r="B49" s="1012"/>
      <c r="C49" s="1012"/>
      <c r="D49" s="917"/>
      <c r="E49" s="917"/>
      <c r="F49" s="917"/>
      <c r="G49" s="917"/>
      <c r="H49" s="917"/>
      <c r="I49" s="917"/>
      <c r="J49" s="918"/>
    </row>
    <row r="50" spans="1:10">
      <c r="A50" s="14"/>
      <c r="B50" s="15"/>
      <c r="C50" s="4"/>
      <c r="D50" s="917"/>
      <c r="E50" s="917"/>
      <c r="F50" s="917"/>
      <c r="G50" s="917"/>
      <c r="H50" s="917"/>
      <c r="I50" s="917"/>
      <c r="J50" s="918"/>
    </row>
    <row r="51" spans="1:10">
      <c r="A51" s="14"/>
      <c r="B51" s="15"/>
      <c r="C51" s="4"/>
      <c r="D51" s="4"/>
      <c r="E51" s="4"/>
      <c r="F51" s="4"/>
      <c r="G51" s="4"/>
      <c r="H51" s="4"/>
      <c r="I51" s="4"/>
      <c r="J51" s="10"/>
    </row>
    <row r="52" spans="1:10">
      <c r="A52" s="14"/>
      <c r="B52" s="1012" t="s">
        <v>1150</v>
      </c>
      <c r="C52" s="1012"/>
      <c r="D52" s="917" t="s">
        <v>1151</v>
      </c>
      <c r="E52" s="917"/>
      <c r="F52" s="917"/>
      <c r="G52" s="917"/>
      <c r="H52" s="917"/>
      <c r="I52" s="917"/>
      <c r="J52" s="918"/>
    </row>
    <row r="53" spans="1:10">
      <c r="A53" s="14"/>
      <c r="B53" s="1012"/>
      <c r="C53" s="1012"/>
      <c r="D53" s="917"/>
      <c r="E53" s="917"/>
      <c r="F53" s="917"/>
      <c r="G53" s="917"/>
      <c r="H53" s="917"/>
      <c r="I53" s="917"/>
      <c r="J53" s="918"/>
    </row>
    <row r="54" spans="1:10">
      <c r="A54" s="14"/>
      <c r="B54" s="15"/>
      <c r="C54" s="4"/>
      <c r="D54" s="917"/>
      <c r="E54" s="917"/>
      <c r="F54" s="917"/>
      <c r="G54" s="917"/>
      <c r="H54" s="917"/>
      <c r="I54" s="917"/>
      <c r="J54" s="918"/>
    </row>
    <row r="55" spans="1:10">
      <c r="A55" s="14"/>
      <c r="B55" s="15"/>
      <c r="C55" s="4"/>
      <c r="D55" s="4"/>
      <c r="E55" s="4"/>
      <c r="F55" s="4"/>
      <c r="G55" s="4"/>
      <c r="H55" s="4"/>
      <c r="I55" s="4"/>
      <c r="J55" s="10"/>
    </row>
    <row r="56" spans="1:10" ht="12.75" customHeight="1">
      <c r="A56" s="14"/>
      <c r="B56" s="1012" t="s">
        <v>1152</v>
      </c>
      <c r="C56" s="1012"/>
      <c r="D56" s="917" t="s">
        <v>1153</v>
      </c>
      <c r="E56" s="917"/>
      <c r="F56" s="917"/>
      <c r="G56" s="917"/>
      <c r="H56" s="917"/>
      <c r="I56" s="917"/>
      <c r="J56" s="918"/>
    </row>
    <row r="57" spans="1:10">
      <c r="A57" s="14"/>
      <c r="B57" s="1012"/>
      <c r="C57" s="1012"/>
      <c r="D57" s="917"/>
      <c r="E57" s="917"/>
      <c r="F57" s="917"/>
      <c r="G57" s="917"/>
      <c r="H57" s="917"/>
      <c r="I57" s="917"/>
      <c r="J57" s="918"/>
    </row>
    <row r="58" spans="1:10">
      <c r="A58" s="14"/>
      <c r="B58" s="15"/>
      <c r="C58" s="4"/>
      <c r="D58" s="4"/>
      <c r="E58" s="4"/>
      <c r="F58" s="4"/>
      <c r="G58" s="4"/>
      <c r="H58" s="4"/>
      <c r="I58" s="4"/>
      <c r="J58" s="10"/>
    </row>
    <row r="59" spans="1:10">
      <c r="A59" s="14"/>
      <c r="B59" s="1012" t="s">
        <v>1154</v>
      </c>
      <c r="C59" s="1012"/>
      <c r="D59" s="917" t="s">
        <v>1155</v>
      </c>
      <c r="E59" s="917"/>
      <c r="F59" s="917"/>
      <c r="G59" s="917"/>
      <c r="H59" s="917"/>
      <c r="I59" s="917"/>
      <c r="J59" s="918"/>
    </row>
    <row r="60" spans="1:10">
      <c r="A60" s="14"/>
      <c r="B60" s="1012"/>
      <c r="C60" s="1012"/>
      <c r="D60" s="917"/>
      <c r="E60" s="917"/>
      <c r="F60" s="917"/>
      <c r="G60" s="917"/>
      <c r="H60" s="917"/>
      <c r="I60" s="917"/>
      <c r="J60" s="918"/>
    </row>
    <row r="61" spans="1:10">
      <c r="A61" s="14"/>
      <c r="B61" s="1012"/>
      <c r="C61" s="1012"/>
      <c r="D61" s="4"/>
      <c r="E61" s="4"/>
      <c r="F61" s="4"/>
      <c r="G61" s="4"/>
      <c r="H61" s="4"/>
      <c r="I61" s="4"/>
      <c r="J61" s="10"/>
    </row>
    <row r="62" spans="1:10">
      <c r="A62" s="14"/>
      <c r="B62" s="1012"/>
      <c r="C62" s="1012"/>
      <c r="D62" s="4"/>
      <c r="E62" s="4"/>
      <c r="F62" s="4"/>
      <c r="G62" s="4"/>
      <c r="H62" s="4"/>
      <c r="I62" s="4"/>
      <c r="J62" s="10"/>
    </row>
    <row r="63" spans="1:10">
      <c r="A63" s="14"/>
      <c r="B63" s="367"/>
      <c r="C63" s="367"/>
      <c r="D63" s="4"/>
      <c r="E63" s="4"/>
      <c r="F63" s="4"/>
      <c r="G63" s="4"/>
      <c r="H63" s="4"/>
      <c r="I63" s="4"/>
      <c r="J63" s="10"/>
    </row>
    <row r="64" spans="1:10">
      <c r="A64" s="14"/>
      <c r="B64" s="1012" t="s">
        <v>1156</v>
      </c>
      <c r="C64" s="1012"/>
      <c r="D64" s="917" t="s">
        <v>1157</v>
      </c>
      <c r="E64" s="917"/>
      <c r="F64" s="917"/>
      <c r="G64" s="917"/>
      <c r="H64" s="917"/>
      <c r="I64" s="917"/>
      <c r="J64" s="918"/>
    </row>
    <row r="65" spans="1:10">
      <c r="A65" s="14"/>
      <c r="B65" s="1012"/>
      <c r="C65" s="1012"/>
      <c r="D65" s="917"/>
      <c r="E65" s="917"/>
      <c r="F65" s="917"/>
      <c r="G65" s="917"/>
      <c r="H65" s="917"/>
      <c r="I65" s="917"/>
      <c r="J65" s="918"/>
    </row>
    <row r="66" spans="1:10">
      <c r="A66" s="14"/>
      <c r="B66" s="367"/>
      <c r="C66" s="367"/>
      <c r="D66" s="4"/>
      <c r="E66" s="4"/>
      <c r="F66" s="4"/>
      <c r="G66" s="4"/>
      <c r="H66" s="4"/>
      <c r="I66" s="4"/>
      <c r="J66" s="10"/>
    </row>
    <row r="67" spans="1:10">
      <c r="A67" s="14"/>
      <c r="B67" s="1135" t="s">
        <v>1158</v>
      </c>
      <c r="C67" s="1135"/>
      <c r="D67" s="917" t="s">
        <v>1159</v>
      </c>
      <c r="E67" s="917"/>
      <c r="F67" s="917"/>
      <c r="G67" s="917"/>
      <c r="H67" s="917"/>
      <c r="I67" s="917"/>
      <c r="J67" s="918"/>
    </row>
    <row r="68" spans="1:10">
      <c r="A68" s="14"/>
      <c r="B68" s="1135"/>
      <c r="C68" s="1135"/>
      <c r="D68" s="917"/>
      <c r="E68" s="917"/>
      <c r="F68" s="917"/>
      <c r="G68" s="917"/>
      <c r="H68" s="917"/>
      <c r="I68" s="917"/>
      <c r="J68" s="918"/>
    </row>
    <row r="69" spans="1:10">
      <c r="A69" s="14"/>
      <c r="B69" s="367"/>
      <c r="C69" s="367"/>
      <c r="D69" s="365"/>
      <c r="E69" s="365"/>
      <c r="F69" s="365"/>
      <c r="G69" s="365"/>
      <c r="H69" s="365"/>
      <c r="I69" s="365"/>
      <c r="J69" s="366"/>
    </row>
    <row r="70" spans="1:10">
      <c r="A70" s="14"/>
      <c r="B70" s="1135" t="s">
        <v>1160</v>
      </c>
      <c r="C70" s="1135"/>
      <c r="D70" s="917" t="s">
        <v>1161</v>
      </c>
      <c r="E70" s="917"/>
      <c r="F70" s="917"/>
      <c r="G70" s="917"/>
      <c r="H70" s="917"/>
      <c r="I70" s="917"/>
      <c r="J70" s="918"/>
    </row>
    <row r="71" spans="1:10">
      <c r="A71" s="14"/>
      <c r="B71" s="367"/>
      <c r="C71" s="367"/>
      <c r="D71" s="365"/>
      <c r="E71" s="365"/>
      <c r="F71" s="365"/>
      <c r="G71" s="365"/>
      <c r="H71" s="365"/>
      <c r="I71" s="365"/>
      <c r="J71" s="366"/>
    </row>
    <row r="72" spans="1:10">
      <c r="A72" s="14"/>
      <c r="B72" s="1135" t="s">
        <v>1162</v>
      </c>
      <c r="C72" s="1135"/>
      <c r="D72" s="917" t="s">
        <v>1163</v>
      </c>
      <c r="E72" s="917"/>
      <c r="F72" s="917"/>
      <c r="G72" s="917"/>
      <c r="H72" s="917"/>
      <c r="I72" s="917"/>
      <c r="J72" s="918"/>
    </row>
    <row r="73" spans="1:10">
      <c r="A73" s="14"/>
      <c r="B73" s="1135"/>
      <c r="C73" s="1135"/>
      <c r="D73" s="917"/>
      <c r="E73" s="917"/>
      <c r="F73" s="917"/>
      <c r="G73" s="917"/>
      <c r="H73" s="917"/>
      <c r="I73" s="917"/>
      <c r="J73" s="918"/>
    </row>
    <row r="74" spans="1:10">
      <c r="A74" s="14"/>
      <c r="B74" s="1135"/>
      <c r="C74" s="1135"/>
      <c r="D74" s="917"/>
      <c r="E74" s="917"/>
      <c r="F74" s="917"/>
      <c r="G74" s="917"/>
      <c r="H74" s="917"/>
      <c r="I74" s="917"/>
      <c r="J74" s="918"/>
    </row>
    <row r="75" spans="1:10">
      <c r="A75" s="14"/>
      <c r="B75" s="367"/>
      <c r="C75" s="367"/>
      <c r="D75" s="365"/>
      <c r="E75" s="365"/>
      <c r="F75" s="365"/>
      <c r="G75" s="365"/>
      <c r="H75" s="365"/>
      <c r="I75" s="365"/>
      <c r="J75" s="366"/>
    </row>
    <row r="76" spans="1:10">
      <c r="A76" s="14"/>
      <c r="B76" s="1135" t="s">
        <v>1321</v>
      </c>
      <c r="C76" s="1135"/>
      <c r="D76" s="917" t="s">
        <v>1164</v>
      </c>
      <c r="E76" s="917"/>
      <c r="F76" s="917"/>
      <c r="G76" s="917"/>
      <c r="H76" s="917"/>
      <c r="I76" s="917"/>
      <c r="J76" s="918"/>
    </row>
    <row r="77" spans="1:10">
      <c r="A77" s="14"/>
      <c r="B77" s="1135"/>
      <c r="C77" s="1135"/>
      <c r="D77" s="917"/>
      <c r="E77" s="917"/>
      <c r="F77" s="917"/>
      <c r="G77" s="917"/>
      <c r="H77" s="917"/>
      <c r="I77" s="917"/>
      <c r="J77" s="918"/>
    </row>
    <row r="78" spans="1:10">
      <c r="A78" s="14"/>
      <c r="B78" s="1135"/>
      <c r="C78" s="1135"/>
      <c r="D78" s="917"/>
      <c r="E78" s="917"/>
      <c r="F78" s="917"/>
      <c r="G78" s="917"/>
      <c r="H78" s="917"/>
      <c r="I78" s="917"/>
      <c r="J78" s="918"/>
    </row>
    <row r="79" spans="1:10">
      <c r="A79" s="14"/>
      <c r="B79" s="408"/>
      <c r="C79" s="408"/>
      <c r="D79" s="365"/>
      <c r="E79" s="365"/>
      <c r="F79" s="365"/>
      <c r="G79" s="365"/>
      <c r="H79" s="365"/>
      <c r="I79" s="365"/>
      <c r="J79" s="366"/>
    </row>
    <row r="80" spans="1:10">
      <c r="A80" s="14"/>
      <c r="B80" s="1135" t="s">
        <v>1165</v>
      </c>
      <c r="C80" s="1135"/>
      <c r="D80" s="917" t="s">
        <v>1166</v>
      </c>
      <c r="E80" s="917"/>
      <c r="F80" s="917"/>
      <c r="G80" s="917"/>
      <c r="H80" s="917"/>
      <c r="I80" s="917"/>
      <c r="J80" s="918"/>
    </row>
    <row r="81" spans="1:10">
      <c r="A81" s="14"/>
      <c r="B81" s="1135"/>
      <c r="C81" s="1135"/>
      <c r="D81" s="917"/>
      <c r="E81" s="917"/>
      <c r="F81" s="917"/>
      <c r="G81" s="917"/>
      <c r="H81" s="917"/>
      <c r="I81" s="917"/>
      <c r="J81" s="918"/>
    </row>
    <row r="82" spans="1:10">
      <c r="A82" s="14"/>
      <c r="B82" s="1135"/>
      <c r="C82" s="1135"/>
      <c r="D82" s="917"/>
      <c r="E82" s="917"/>
      <c r="F82" s="917"/>
      <c r="G82" s="917"/>
      <c r="H82" s="917"/>
      <c r="I82" s="917"/>
      <c r="J82" s="918"/>
    </row>
    <row r="83" spans="1:10">
      <c r="A83" s="14"/>
      <c r="B83" s="408"/>
      <c r="C83" s="408"/>
      <c r="D83" s="365"/>
      <c r="E83" s="365"/>
      <c r="F83" s="365"/>
      <c r="G83" s="365"/>
      <c r="H83" s="365"/>
      <c r="I83" s="365"/>
      <c r="J83" s="366"/>
    </row>
    <row r="84" spans="1:10">
      <c r="A84" s="14"/>
      <c r="B84" s="1012" t="s">
        <v>1136</v>
      </c>
      <c r="C84" s="1012"/>
      <c r="D84" s="4"/>
      <c r="E84" s="4"/>
      <c r="F84" s="4"/>
      <c r="G84" s="4"/>
      <c r="H84" s="4"/>
      <c r="I84" s="4"/>
      <c r="J84" s="10"/>
    </row>
    <row r="85" spans="1:10" ht="12.75" customHeight="1">
      <c r="A85" s="14"/>
      <c r="B85" s="1012"/>
      <c r="C85" s="1012"/>
      <c r="D85" s="917" t="s">
        <v>1167</v>
      </c>
      <c r="E85" s="917"/>
      <c r="F85" s="917"/>
      <c r="G85" s="917"/>
      <c r="H85" s="917"/>
      <c r="I85" s="917"/>
      <c r="J85" s="918"/>
    </row>
    <row r="86" spans="1:10">
      <c r="A86" s="14"/>
      <c r="B86" s="4"/>
      <c r="C86" s="4"/>
      <c r="D86" s="917"/>
      <c r="E86" s="917"/>
      <c r="F86" s="917"/>
      <c r="G86" s="917"/>
      <c r="H86" s="917"/>
      <c r="I86" s="917"/>
      <c r="J86" s="918"/>
    </row>
    <row r="87" spans="1:10">
      <c r="A87" s="14"/>
      <c r="B87" s="4"/>
      <c r="C87" s="4"/>
      <c r="D87" s="917"/>
      <c r="E87" s="917"/>
      <c r="F87" s="917"/>
      <c r="G87" s="917"/>
      <c r="H87" s="917"/>
      <c r="I87" s="917"/>
      <c r="J87" s="918"/>
    </row>
    <row r="88" spans="1:10">
      <c r="A88" s="14"/>
      <c r="B88" s="4"/>
      <c r="C88" s="4"/>
      <c r="D88" s="917"/>
      <c r="E88" s="917"/>
      <c r="F88" s="917"/>
      <c r="G88" s="917"/>
      <c r="H88" s="917"/>
      <c r="I88" s="917"/>
      <c r="J88" s="918"/>
    </row>
    <row r="89" spans="1:10">
      <c r="A89" s="14"/>
      <c r="B89" s="4"/>
      <c r="C89" s="4"/>
      <c r="D89" s="917"/>
      <c r="E89" s="917"/>
      <c r="F89" s="917"/>
      <c r="G89" s="917"/>
      <c r="H89" s="917"/>
      <c r="I89" s="917"/>
      <c r="J89" s="918"/>
    </row>
    <row r="90" spans="1:10">
      <c r="A90" s="14"/>
      <c r="B90" s="4"/>
      <c r="C90" s="4"/>
      <c r="D90" s="917"/>
      <c r="E90" s="917"/>
      <c r="F90" s="917"/>
      <c r="G90" s="917"/>
      <c r="H90" s="917"/>
      <c r="I90" s="917"/>
      <c r="J90" s="918"/>
    </row>
    <row r="91" spans="1:10">
      <c r="A91" s="14"/>
      <c r="B91" s="4"/>
      <c r="C91" s="4"/>
      <c r="D91" s="917"/>
      <c r="E91" s="917"/>
      <c r="F91" s="917"/>
      <c r="G91" s="917"/>
      <c r="H91" s="917"/>
      <c r="I91" s="917"/>
      <c r="J91" s="918"/>
    </row>
    <row r="92" spans="1:10">
      <c r="A92" s="14"/>
      <c r="B92" s="4"/>
      <c r="C92" s="4"/>
      <c r="D92" s="917"/>
      <c r="E92" s="917"/>
      <c r="F92" s="917"/>
      <c r="G92" s="917"/>
      <c r="H92" s="917"/>
      <c r="I92" s="917"/>
      <c r="J92" s="918"/>
    </row>
    <row r="93" spans="1:10">
      <c r="A93" s="14"/>
      <c r="B93" s="4"/>
      <c r="C93" s="4"/>
      <c r="D93" s="917"/>
      <c r="E93" s="917"/>
      <c r="F93" s="917"/>
      <c r="G93" s="917"/>
      <c r="H93" s="917"/>
      <c r="I93" s="917"/>
      <c r="J93" s="918"/>
    </row>
    <row r="94" spans="1:10">
      <c r="A94" s="14"/>
      <c r="B94" s="4"/>
      <c r="C94" s="4"/>
      <c r="D94" s="917"/>
      <c r="E94" s="917"/>
      <c r="F94" s="917"/>
      <c r="G94" s="917"/>
      <c r="H94" s="917"/>
      <c r="I94" s="917"/>
      <c r="J94" s="918"/>
    </row>
    <row r="95" spans="1:10">
      <c r="A95" s="14"/>
      <c r="B95" s="4"/>
      <c r="C95" s="4"/>
      <c r="D95" s="917"/>
      <c r="E95" s="917"/>
      <c r="F95" s="917"/>
      <c r="G95" s="917"/>
      <c r="H95" s="917"/>
      <c r="I95" s="917"/>
      <c r="J95" s="918"/>
    </row>
    <row r="96" spans="1:10">
      <c r="A96" s="14"/>
      <c r="B96" s="4"/>
      <c r="C96" s="4"/>
      <c r="D96" s="917"/>
      <c r="E96" s="917"/>
      <c r="F96" s="917"/>
      <c r="G96" s="917"/>
      <c r="H96" s="917"/>
      <c r="I96" s="917"/>
      <c r="J96" s="918"/>
    </row>
    <row r="97" spans="1:10">
      <c r="A97" s="14"/>
      <c r="B97" s="4"/>
      <c r="C97" s="4"/>
      <c r="D97" s="917"/>
      <c r="E97" s="917"/>
      <c r="F97" s="917"/>
      <c r="G97" s="917"/>
      <c r="H97" s="917"/>
      <c r="I97" s="917"/>
      <c r="J97" s="918"/>
    </row>
    <row r="98" spans="1:10">
      <c r="A98" s="14"/>
      <c r="B98" s="4"/>
      <c r="C98" s="4"/>
      <c r="D98" s="917"/>
      <c r="E98" s="917"/>
      <c r="F98" s="917"/>
      <c r="G98" s="917"/>
      <c r="H98" s="917"/>
      <c r="I98" s="917"/>
      <c r="J98" s="918"/>
    </row>
    <row r="99" spans="1:10">
      <c r="A99" s="14"/>
      <c r="B99" s="4"/>
      <c r="C99" s="4"/>
      <c r="D99" s="917"/>
      <c r="E99" s="917"/>
      <c r="F99" s="917"/>
      <c r="G99" s="917"/>
      <c r="H99" s="917"/>
      <c r="I99" s="917"/>
      <c r="J99" s="918"/>
    </row>
    <row r="100" spans="1:10">
      <c r="A100" s="14"/>
      <c r="B100" s="4"/>
      <c r="C100" s="4"/>
      <c r="D100" s="4"/>
      <c r="E100" s="4"/>
      <c r="F100" s="4"/>
      <c r="G100" s="4"/>
      <c r="H100" s="4"/>
      <c r="I100" s="4"/>
      <c r="J100" s="10"/>
    </row>
    <row r="101" spans="1:10" ht="4.5" customHeight="1" thickBot="1">
      <c r="A101" s="16"/>
      <c r="B101" s="12"/>
      <c r="C101" s="12"/>
      <c r="D101" s="12"/>
      <c r="E101" s="12"/>
      <c r="F101" s="12"/>
      <c r="G101" s="12"/>
      <c r="H101" s="12"/>
      <c r="I101" s="12"/>
      <c r="J101" s="13"/>
    </row>
    <row r="102" spans="1:10">
      <c r="A102" s="4"/>
      <c r="B102" s="4"/>
      <c r="C102" s="4"/>
      <c r="D102" s="4"/>
      <c r="E102" s="4"/>
      <c r="F102" s="4"/>
      <c r="G102" s="4"/>
      <c r="H102" s="4"/>
      <c r="I102" s="4"/>
      <c r="J102" s="4"/>
    </row>
    <row r="103" spans="1:10">
      <c r="A103" s="4"/>
      <c r="B103" s="349"/>
      <c r="C103" s="349" t="s">
        <v>1084</v>
      </c>
      <c r="D103" s="4"/>
      <c r="E103" s="4"/>
      <c r="F103" s="4"/>
      <c r="G103" s="4"/>
      <c r="H103" s="4"/>
      <c r="I103" s="4"/>
      <c r="J103" s="4"/>
    </row>
    <row r="104" spans="1:10">
      <c r="A104" s="4"/>
      <c r="B104" s="4"/>
      <c r="C104" s="4"/>
      <c r="D104" s="4"/>
      <c r="E104" s="4"/>
      <c r="F104" s="4"/>
      <c r="G104" s="4"/>
      <c r="H104" s="4"/>
      <c r="I104" s="4"/>
      <c r="J104" s="4"/>
    </row>
  </sheetData>
  <mergeCells count="44">
    <mergeCell ref="A1:C1"/>
    <mergeCell ref="D1:G1"/>
    <mergeCell ref="H1:J1"/>
    <mergeCell ref="A2:J2"/>
    <mergeCell ref="A3:J3"/>
    <mergeCell ref="B25:C26"/>
    <mergeCell ref="D25:J27"/>
    <mergeCell ref="A4:J4"/>
    <mergeCell ref="A5:J5"/>
    <mergeCell ref="A6:J6"/>
    <mergeCell ref="A8:J8"/>
    <mergeCell ref="A10:J10"/>
    <mergeCell ref="D12:J13"/>
    <mergeCell ref="D16:J22"/>
    <mergeCell ref="B84:C85"/>
    <mergeCell ref="D85:J99"/>
    <mergeCell ref="B30:C34"/>
    <mergeCell ref="D30:J35"/>
    <mergeCell ref="B38:C39"/>
    <mergeCell ref="D38:J39"/>
    <mergeCell ref="B42:C43"/>
    <mergeCell ref="D42:J43"/>
    <mergeCell ref="B45:C46"/>
    <mergeCell ref="D45:J46"/>
    <mergeCell ref="B48:C49"/>
    <mergeCell ref="D48:J50"/>
    <mergeCell ref="B52:C53"/>
    <mergeCell ref="D52:J54"/>
    <mergeCell ref="B56:C57"/>
    <mergeCell ref="B59:C62"/>
    <mergeCell ref="D59:J60"/>
    <mergeCell ref="D64:J65"/>
    <mergeCell ref="B67:C68"/>
    <mergeCell ref="D67:J68"/>
    <mergeCell ref="D56:J57"/>
    <mergeCell ref="B64:C65"/>
    <mergeCell ref="B80:C82"/>
    <mergeCell ref="D80:J82"/>
    <mergeCell ref="B70:C70"/>
    <mergeCell ref="D70:J70"/>
    <mergeCell ref="B72:C74"/>
    <mergeCell ref="D72:J74"/>
    <mergeCell ref="B76:C78"/>
    <mergeCell ref="D76:J78"/>
  </mergeCells>
  <printOptions horizontalCentered="1"/>
  <pageMargins left="0.55118110236220474" right="0.62992125984251968" top="0.74803149606299213" bottom="0.15748031496062992" header="0" footer="0.15748031496062992"/>
  <pageSetup scale="87" fitToHeight="100" orientation="portrait"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B09A5B"/>
    <pageSetUpPr fitToPage="1"/>
  </sheetPr>
  <dimension ref="A1:O54"/>
  <sheetViews>
    <sheetView topLeftCell="A7" zoomScale="85" zoomScaleNormal="85" workbookViewId="0">
      <selection sqref="A1:C1"/>
    </sheetView>
  </sheetViews>
  <sheetFormatPr baseColWidth="10" defaultRowHeight="12.75"/>
  <cols>
    <col min="1" max="1" width="3.42578125" style="2" customWidth="1"/>
    <col min="2" max="2" width="24.42578125" style="2" customWidth="1"/>
    <col min="3" max="3" width="14.28515625" style="2" customWidth="1"/>
    <col min="4" max="4" width="15.140625" style="2" customWidth="1"/>
    <col min="5" max="5" width="18.140625" style="2" customWidth="1"/>
    <col min="6" max="6" width="17.140625" style="2" customWidth="1"/>
    <col min="7" max="7" width="12.85546875" style="2" customWidth="1"/>
    <col min="8" max="8" width="26.42578125" style="2" customWidth="1"/>
    <col min="9" max="9" width="26.85546875" style="2" customWidth="1"/>
    <col min="10" max="12" width="19.7109375" style="2" customWidth="1"/>
    <col min="13" max="16384" width="11.42578125" style="2"/>
  </cols>
  <sheetData>
    <row r="1" spans="1:15" ht="18" customHeight="1">
      <c r="A1" s="1017" t="s">
        <v>0</v>
      </c>
      <c r="B1" s="1017"/>
      <c r="C1" s="1017"/>
      <c r="D1" s="1017"/>
      <c r="E1" s="1017"/>
      <c r="F1" s="1017"/>
      <c r="G1" s="1017"/>
      <c r="H1" s="1017"/>
      <c r="I1" s="1017"/>
      <c r="J1" s="1017"/>
      <c r="K1" s="1017"/>
      <c r="L1" s="1017"/>
      <c r="M1" s="3"/>
      <c r="N1" s="3"/>
    </row>
    <row r="2" spans="1:15" ht="18" customHeight="1">
      <c r="A2" s="1017" t="str">
        <f>'2.INFORME DE DEUDA-LDF2'!A2:I2</f>
        <v>SECRETARIA EJECUTIVA DEL SISTEMA ANTICORRUPCION DEL ESTADO DE CHIAPAS</v>
      </c>
      <c r="B2" s="1017"/>
      <c r="C2" s="1017"/>
      <c r="D2" s="1017"/>
      <c r="E2" s="1017"/>
      <c r="F2" s="1017"/>
      <c r="G2" s="1017"/>
      <c r="H2" s="1017"/>
      <c r="I2" s="1017"/>
      <c r="J2" s="1017"/>
      <c r="K2" s="1017"/>
      <c r="L2" s="1017"/>
      <c r="M2" s="3"/>
      <c r="N2" s="3"/>
    </row>
    <row r="3" spans="1:15" ht="9.9499999999999993" customHeight="1">
      <c r="A3" s="691"/>
      <c r="B3" s="691"/>
      <c r="C3" s="691"/>
      <c r="D3" s="691"/>
      <c r="E3" s="691"/>
      <c r="F3" s="691"/>
      <c r="G3" s="691"/>
      <c r="H3" s="691"/>
      <c r="I3" s="691"/>
      <c r="J3" s="691"/>
      <c r="K3" s="691"/>
      <c r="L3" s="691"/>
      <c r="M3" s="3"/>
      <c r="N3" s="3"/>
    </row>
    <row r="4" spans="1:15" ht="18" customHeight="1">
      <c r="A4" s="1017" t="s">
        <v>1592</v>
      </c>
      <c r="B4" s="1017"/>
      <c r="C4" s="1017"/>
      <c r="D4" s="1017"/>
      <c r="E4" s="1017"/>
      <c r="F4" s="1017"/>
      <c r="G4" s="1017"/>
      <c r="H4" s="1017"/>
      <c r="I4" s="1017"/>
      <c r="J4" s="1017"/>
      <c r="K4" s="1017"/>
      <c r="L4" s="1017"/>
      <c r="M4" s="3"/>
      <c r="N4" s="3"/>
    </row>
    <row r="5" spans="1:15" ht="18" customHeight="1">
      <c r="A5" s="1017" t="s">
        <v>1310</v>
      </c>
      <c r="B5" s="1017"/>
      <c r="C5" s="1017"/>
      <c r="D5" s="1017"/>
      <c r="E5" s="1017"/>
      <c r="F5" s="1017"/>
      <c r="G5" s="1017"/>
      <c r="H5" s="1017"/>
      <c r="I5" s="1017"/>
      <c r="J5" s="1017"/>
      <c r="K5" s="1017"/>
      <c r="L5" s="1017"/>
      <c r="M5" s="3"/>
      <c r="N5" s="3"/>
    </row>
    <row r="6" spans="1:15" ht="18" customHeight="1">
      <c r="A6" s="1017" t="str">
        <f>'2.INFORME DE DEUDA-LDF2'!A6:I6</f>
        <v>DEL 1 DE ENERO AL 31 DE MARZO DE 2021</v>
      </c>
      <c r="B6" s="1017"/>
      <c r="C6" s="1017"/>
      <c r="D6" s="1017"/>
      <c r="E6" s="1017"/>
      <c r="F6" s="1017"/>
      <c r="G6" s="1017"/>
      <c r="H6" s="1017"/>
      <c r="I6" s="1017"/>
      <c r="J6" s="1017"/>
      <c r="K6" s="1017"/>
      <c r="L6" s="1017"/>
      <c r="M6" s="3"/>
      <c r="N6" s="3"/>
    </row>
    <row r="7" spans="1:15" ht="15">
      <c r="A7" s="411"/>
      <c r="B7" s="411"/>
      <c r="C7" s="411"/>
      <c r="D7" s="411"/>
      <c r="E7" s="411"/>
      <c r="F7" s="411"/>
      <c r="G7" s="411"/>
      <c r="H7" s="411"/>
      <c r="I7" s="411"/>
      <c r="J7" s="411"/>
      <c r="K7" s="339"/>
      <c r="L7" s="19" t="s">
        <v>485</v>
      </c>
      <c r="M7" s="3"/>
      <c r="N7" s="3"/>
    </row>
    <row r="8" spans="1:15" ht="15">
      <c r="A8" s="411"/>
      <c r="B8" s="411"/>
      <c r="C8" s="411"/>
      <c r="D8" s="411"/>
      <c r="E8" s="411"/>
      <c r="F8" s="411"/>
      <c r="G8" s="411"/>
      <c r="H8" s="411"/>
      <c r="I8" s="411"/>
      <c r="J8" s="411"/>
      <c r="K8" s="20" t="s">
        <v>5</v>
      </c>
      <c r="L8" s="21">
        <f>'2.INFORME DE DEUDA-LDF2'!I8</f>
        <v>44314</v>
      </c>
      <c r="M8" s="3"/>
      <c r="N8" s="3"/>
    </row>
    <row r="9" spans="1:15" ht="5.0999999999999996" customHeight="1">
      <c r="A9" s="411"/>
      <c r="B9" s="411"/>
      <c r="C9" s="411"/>
      <c r="D9" s="411"/>
      <c r="E9" s="411"/>
      <c r="F9" s="411"/>
      <c r="G9" s="411"/>
      <c r="H9" s="411"/>
      <c r="I9" s="411"/>
      <c r="J9" s="411"/>
      <c r="K9" s="411"/>
      <c r="L9" s="411"/>
      <c r="M9" s="3"/>
      <c r="N9" s="3"/>
    </row>
    <row r="10" spans="1:15" ht="15.75">
      <c r="A10" s="341"/>
      <c r="B10" s="339"/>
      <c r="C10" s="339"/>
      <c r="D10" s="339"/>
      <c r="E10" s="339"/>
      <c r="F10" s="339"/>
      <c r="G10" s="339"/>
      <c r="H10" s="339"/>
      <c r="I10" s="339"/>
      <c r="J10" s="339"/>
      <c r="K10" s="4"/>
      <c r="L10" s="413" t="s">
        <v>1309</v>
      </c>
      <c r="M10" s="3"/>
      <c r="N10" s="3"/>
    </row>
    <row r="11" spans="1:15" ht="5.0999999999999996" customHeight="1" thickBot="1">
      <c r="A11" s="4"/>
      <c r="B11" s="4"/>
      <c r="C11" s="4"/>
      <c r="D11" s="4"/>
      <c r="E11" s="4"/>
      <c r="F11" s="4"/>
      <c r="G11" s="4"/>
      <c r="H11" s="4"/>
      <c r="I11" s="20"/>
      <c r="J11" s="20"/>
    </row>
    <row r="12" spans="1:15" ht="114.75" customHeight="1" thickBot="1">
      <c r="A12" s="1067" t="s">
        <v>1320</v>
      </c>
      <c r="B12" s="1068"/>
      <c r="C12" s="710" t="s">
        <v>1085</v>
      </c>
      <c r="D12" s="706" t="s">
        <v>1086</v>
      </c>
      <c r="E12" s="706" t="s">
        <v>1087</v>
      </c>
      <c r="F12" s="706" t="s">
        <v>1088</v>
      </c>
      <c r="G12" s="706" t="s">
        <v>1080</v>
      </c>
      <c r="H12" s="706" t="s">
        <v>1089</v>
      </c>
      <c r="I12" s="706" t="s">
        <v>1352</v>
      </c>
      <c r="J12" s="709" t="s">
        <v>1694</v>
      </c>
      <c r="K12" s="706" t="s">
        <v>1695</v>
      </c>
      <c r="L12" s="706" t="s">
        <v>1696</v>
      </c>
    </row>
    <row r="13" spans="1:15" ht="5.25" customHeight="1">
      <c r="A13" s="15"/>
      <c r="B13" s="15"/>
      <c r="C13" s="15"/>
      <c r="D13" s="15"/>
      <c r="E13" s="15"/>
      <c r="F13" s="15"/>
      <c r="G13" s="15"/>
      <c r="H13" s="4"/>
      <c r="I13" s="4"/>
      <c r="J13" s="4"/>
      <c r="K13" s="4"/>
      <c r="L13" s="4"/>
    </row>
    <row r="14" spans="1:15" s="40" customFormat="1" ht="15" customHeight="1">
      <c r="A14" s="428"/>
      <c r="B14" s="39"/>
      <c r="C14" s="429"/>
      <c r="D14" s="429"/>
      <c r="E14" s="429"/>
      <c r="F14" s="421"/>
      <c r="G14" s="430"/>
      <c r="H14" s="421"/>
      <c r="I14" s="421"/>
      <c r="J14" s="421"/>
      <c r="K14" s="421"/>
      <c r="L14" s="431">
        <f>SUM(C14:K14)</f>
        <v>0</v>
      </c>
    </row>
    <row r="15" spans="1:15" s="40" customFormat="1" ht="20.100000000000001" customHeight="1">
      <c r="A15" s="194" t="s">
        <v>1217</v>
      </c>
      <c r="B15" s="42"/>
      <c r="C15" s="452"/>
      <c r="D15" s="452"/>
      <c r="E15" s="452"/>
      <c r="F15" s="453">
        <f>SUM(F16:F19)</f>
        <v>0</v>
      </c>
      <c r="G15" s="453"/>
      <c r="H15" s="453">
        <f t="shared" ref="H15:L15" si="0">SUM(H16:H19)</f>
        <v>0</v>
      </c>
      <c r="I15" s="453">
        <f t="shared" si="0"/>
        <v>0</v>
      </c>
      <c r="J15" s="453">
        <f t="shared" si="0"/>
        <v>0</v>
      </c>
      <c r="K15" s="453">
        <f t="shared" si="0"/>
        <v>0</v>
      </c>
      <c r="L15" s="453">
        <f t="shared" si="0"/>
        <v>0</v>
      </c>
      <c r="M15" s="1060"/>
      <c r="N15" s="1060"/>
      <c r="O15" s="1060"/>
    </row>
    <row r="16" spans="1:15" s="40" customFormat="1" ht="20.100000000000001" customHeight="1">
      <c r="A16" s="432"/>
      <c r="B16" s="173" t="s">
        <v>1218</v>
      </c>
      <c r="C16" s="429"/>
      <c r="D16" s="429"/>
      <c r="E16" s="429"/>
      <c r="F16" s="421"/>
      <c r="G16" s="430"/>
      <c r="H16" s="421"/>
      <c r="I16" s="421"/>
      <c r="J16" s="421"/>
      <c r="K16" s="421"/>
      <c r="L16" s="241">
        <f>SUM(F16-K16)</f>
        <v>0</v>
      </c>
      <c r="M16" s="1060"/>
      <c r="N16" s="1060"/>
      <c r="O16" s="1060"/>
    </row>
    <row r="17" spans="1:15" s="40" customFormat="1" ht="20.100000000000001" customHeight="1">
      <c r="A17" s="432"/>
      <c r="B17" s="173" t="s">
        <v>1219</v>
      </c>
      <c r="C17" s="429"/>
      <c r="D17" s="429"/>
      <c r="E17" s="429"/>
      <c r="F17" s="421"/>
      <c r="G17" s="430"/>
      <c r="H17" s="421"/>
      <c r="I17" s="421"/>
      <c r="J17" s="421"/>
      <c r="K17" s="421"/>
      <c r="L17" s="241">
        <f t="shared" ref="L17:L19" si="1">SUM(F17-K17)</f>
        <v>0</v>
      </c>
      <c r="M17" s="1060"/>
      <c r="N17" s="1060"/>
      <c r="O17" s="1060"/>
    </row>
    <row r="18" spans="1:15" s="40" customFormat="1" ht="20.100000000000001" customHeight="1">
      <c r="A18" s="432"/>
      <c r="B18" s="173" t="s">
        <v>1329</v>
      </c>
      <c r="C18" s="429"/>
      <c r="D18" s="429"/>
      <c r="E18" s="429"/>
      <c r="F18" s="421"/>
      <c r="G18" s="430"/>
      <c r="H18" s="421"/>
      <c r="I18" s="421"/>
      <c r="J18" s="421"/>
      <c r="K18" s="421"/>
      <c r="L18" s="241">
        <f t="shared" si="1"/>
        <v>0</v>
      </c>
      <c r="M18" s="420"/>
      <c r="N18" s="420"/>
      <c r="O18" s="420"/>
    </row>
    <row r="19" spans="1:15" s="40" customFormat="1" ht="20.100000000000001" customHeight="1">
      <c r="A19" s="432"/>
      <c r="B19" s="173" t="s">
        <v>1220</v>
      </c>
      <c r="C19" s="429"/>
      <c r="D19" s="429"/>
      <c r="E19" s="429"/>
      <c r="F19" s="421"/>
      <c r="G19" s="430"/>
      <c r="H19" s="421"/>
      <c r="I19" s="421"/>
      <c r="J19" s="421"/>
      <c r="K19" s="421"/>
      <c r="L19" s="241">
        <f t="shared" si="1"/>
        <v>0</v>
      </c>
      <c r="M19" s="340"/>
      <c r="N19" s="340"/>
      <c r="O19" s="340"/>
    </row>
    <row r="20" spans="1:15" s="40" customFormat="1" ht="20.100000000000001" customHeight="1">
      <c r="A20" s="432"/>
      <c r="B20" s="173"/>
      <c r="C20" s="429"/>
      <c r="D20" s="429"/>
      <c r="E20" s="429"/>
      <c r="F20" s="421"/>
      <c r="G20" s="430"/>
      <c r="H20" s="421"/>
      <c r="I20" s="421"/>
      <c r="J20" s="421"/>
      <c r="K20" s="421"/>
      <c r="L20" s="241"/>
      <c r="M20" s="340"/>
      <c r="N20" s="340"/>
      <c r="O20" s="340"/>
    </row>
    <row r="21" spans="1:15" s="40" customFormat="1" ht="20.100000000000001" customHeight="1">
      <c r="A21" s="432"/>
      <c r="B21" s="42"/>
      <c r="C21" s="429"/>
      <c r="D21" s="429"/>
      <c r="E21" s="429"/>
      <c r="F21" s="421"/>
      <c r="G21" s="430"/>
      <c r="H21" s="421"/>
      <c r="I21" s="421"/>
      <c r="J21" s="421"/>
      <c r="K21" s="421"/>
      <c r="L21" s="431">
        <f t="shared" ref="L21:L27" si="2">SUM(C21:K21)</f>
        <v>0</v>
      </c>
    </row>
    <row r="22" spans="1:15" s="40" customFormat="1" ht="20.100000000000001" customHeight="1">
      <c r="A22" s="194" t="s">
        <v>1221</v>
      </c>
      <c r="B22" s="42"/>
      <c r="C22" s="452"/>
      <c r="D22" s="452"/>
      <c r="E22" s="452"/>
      <c r="F22" s="453">
        <f>SUM(F23:F26)</f>
        <v>0</v>
      </c>
      <c r="G22" s="452"/>
      <c r="H22" s="453">
        <f t="shared" ref="H22:L22" si="3">SUM(H23:H26)</f>
        <v>0</v>
      </c>
      <c r="I22" s="453">
        <f t="shared" si="3"/>
        <v>0</v>
      </c>
      <c r="J22" s="453">
        <f t="shared" si="3"/>
        <v>0</v>
      </c>
      <c r="K22" s="453">
        <f t="shared" si="3"/>
        <v>0</v>
      </c>
      <c r="L22" s="453">
        <f t="shared" si="3"/>
        <v>0</v>
      </c>
    </row>
    <row r="23" spans="1:15" s="40" customFormat="1" ht="20.100000000000001" customHeight="1">
      <c r="A23" s="432"/>
      <c r="B23" s="173" t="s">
        <v>1222</v>
      </c>
      <c r="C23" s="429"/>
      <c r="D23" s="429"/>
      <c r="E23" s="429"/>
      <c r="F23" s="421"/>
      <c r="G23" s="430"/>
      <c r="H23" s="421"/>
      <c r="I23" s="421"/>
      <c r="J23" s="421"/>
      <c r="K23" s="421"/>
      <c r="L23" s="241">
        <f>SUM(F23-K23)</f>
        <v>0</v>
      </c>
    </row>
    <row r="24" spans="1:15" s="40" customFormat="1" ht="20.100000000000001" customHeight="1">
      <c r="A24" s="432"/>
      <c r="B24" s="173" t="s">
        <v>1223</v>
      </c>
      <c r="C24" s="429"/>
      <c r="D24" s="429"/>
      <c r="E24" s="429"/>
      <c r="F24" s="421"/>
      <c r="G24" s="430"/>
      <c r="H24" s="421"/>
      <c r="I24" s="421"/>
      <c r="J24" s="421"/>
      <c r="K24" s="421"/>
      <c r="L24" s="241">
        <f t="shared" ref="L24:L26" si="4">SUM(F24-K24)</f>
        <v>0</v>
      </c>
    </row>
    <row r="25" spans="1:15" s="40" customFormat="1" ht="20.100000000000001" customHeight="1">
      <c r="A25" s="432"/>
      <c r="B25" s="173" t="s">
        <v>1224</v>
      </c>
      <c r="C25" s="429"/>
      <c r="D25" s="429"/>
      <c r="E25" s="429"/>
      <c r="F25" s="421"/>
      <c r="G25" s="430"/>
      <c r="H25" s="421"/>
      <c r="I25" s="421"/>
      <c r="J25" s="421"/>
      <c r="K25" s="421"/>
      <c r="L25" s="241">
        <f t="shared" si="4"/>
        <v>0</v>
      </c>
    </row>
    <row r="26" spans="1:15" s="40" customFormat="1" ht="20.100000000000001" customHeight="1">
      <c r="A26" s="432"/>
      <c r="B26" s="173" t="s">
        <v>1328</v>
      </c>
      <c r="C26" s="429"/>
      <c r="D26" s="429"/>
      <c r="E26" s="429"/>
      <c r="F26" s="421"/>
      <c r="G26" s="430"/>
      <c r="H26" s="421"/>
      <c r="I26" s="421"/>
      <c r="J26" s="421"/>
      <c r="K26" s="421"/>
      <c r="L26" s="241">
        <f t="shared" si="4"/>
        <v>0</v>
      </c>
    </row>
    <row r="27" spans="1:15" s="40" customFormat="1" ht="20.100000000000001" customHeight="1">
      <c r="A27" s="432"/>
      <c r="B27" s="42"/>
      <c r="C27" s="429"/>
      <c r="D27" s="429"/>
      <c r="E27" s="429"/>
      <c r="F27" s="421"/>
      <c r="G27" s="430"/>
      <c r="H27" s="421"/>
      <c r="I27" s="421"/>
      <c r="J27" s="421"/>
      <c r="K27" s="421"/>
      <c r="L27" s="241">
        <f t="shared" si="2"/>
        <v>0</v>
      </c>
    </row>
    <row r="28" spans="1:15" ht="3.75" customHeight="1">
      <c r="A28" s="4"/>
      <c r="B28" s="4"/>
      <c r="C28" s="433"/>
      <c r="D28" s="433"/>
      <c r="E28" s="433"/>
      <c r="F28" s="4"/>
      <c r="G28" s="434"/>
      <c r="H28" s="4"/>
      <c r="I28" s="29"/>
      <c r="J28" s="29"/>
      <c r="K28" s="29"/>
      <c r="L28" s="29"/>
    </row>
    <row r="29" spans="1:15" ht="13.5" thickBot="1">
      <c r="A29" s="4"/>
      <c r="B29" s="4"/>
      <c r="C29" s="4"/>
      <c r="D29" s="4"/>
      <c r="E29" s="4"/>
      <c r="F29" s="4"/>
      <c r="G29" s="4"/>
      <c r="H29" s="4"/>
      <c r="I29" s="29"/>
      <c r="J29" s="29"/>
      <c r="K29" s="29"/>
      <c r="L29" s="29"/>
    </row>
    <row r="30" spans="1:15" ht="42" customHeight="1" thickBot="1">
      <c r="A30" s="1137" t="s">
        <v>1225</v>
      </c>
      <c r="B30" s="1137"/>
      <c r="C30" s="454"/>
      <c r="D30" s="454"/>
      <c r="E30" s="454"/>
      <c r="F30" s="455">
        <f>SUM(F15+F22)</f>
        <v>0</v>
      </c>
      <c r="G30" s="455"/>
      <c r="H30" s="455">
        <f t="shared" ref="H30:L30" si="5">SUM(H15+H22)</f>
        <v>0</v>
      </c>
      <c r="I30" s="455">
        <f t="shared" si="5"/>
        <v>0</v>
      </c>
      <c r="J30" s="455">
        <f t="shared" si="5"/>
        <v>0</v>
      </c>
      <c r="K30" s="455">
        <f t="shared" si="5"/>
        <v>0</v>
      </c>
      <c r="L30" s="455">
        <f t="shared" si="5"/>
        <v>0</v>
      </c>
    </row>
    <row r="31" spans="1:15">
      <c r="A31" s="4"/>
      <c r="B31" s="4"/>
      <c r="C31" s="4"/>
      <c r="D31" s="4"/>
      <c r="E31" s="4"/>
      <c r="F31" s="4"/>
      <c r="G31" s="4"/>
      <c r="H31" s="4"/>
      <c r="I31" s="29"/>
      <c r="J31" s="29"/>
      <c r="K31" s="29"/>
      <c r="L31" s="29"/>
    </row>
    <row r="32" spans="1:15">
      <c r="A32" s="4"/>
      <c r="B32" s="4"/>
      <c r="C32" s="4"/>
      <c r="D32" s="4"/>
      <c r="E32" s="4"/>
      <c r="F32" s="4"/>
      <c r="G32" s="4"/>
      <c r="H32" s="4"/>
      <c r="I32" s="29"/>
      <c r="J32" s="29"/>
      <c r="K32" s="29"/>
      <c r="L32" s="29"/>
    </row>
    <row r="33" spans="1:12">
      <c r="A33" s="4"/>
      <c r="B33" s="4"/>
      <c r="C33" s="4"/>
      <c r="D33" s="4"/>
      <c r="E33" s="4"/>
      <c r="F33" s="4"/>
      <c r="G33" s="4"/>
      <c r="H33" s="4"/>
      <c r="I33" s="29"/>
      <c r="J33" s="29"/>
      <c r="K33" s="29"/>
      <c r="L33" s="29"/>
    </row>
    <row r="34" spans="1:12">
      <c r="A34" s="4"/>
      <c r="B34" s="4"/>
      <c r="C34" s="4"/>
      <c r="D34" s="4"/>
      <c r="E34" s="4"/>
      <c r="F34" s="4"/>
      <c r="G34" s="4"/>
      <c r="H34" s="4"/>
      <c r="I34" s="29"/>
      <c r="J34" s="29"/>
      <c r="K34" s="29"/>
      <c r="L34" s="29"/>
    </row>
    <row r="35" spans="1:12">
      <c r="A35" s="4"/>
      <c r="B35" s="4"/>
      <c r="C35" s="4"/>
      <c r="D35" s="4"/>
      <c r="E35" s="4"/>
      <c r="F35" s="4"/>
      <c r="G35" s="4"/>
      <c r="H35" s="4"/>
      <c r="I35" s="29"/>
      <c r="J35" s="29"/>
      <c r="K35" s="29"/>
      <c r="L35" s="29"/>
    </row>
    <row r="36" spans="1:12">
      <c r="A36" s="4"/>
      <c r="B36" s="4"/>
      <c r="C36" s="4"/>
      <c r="D36" s="4"/>
      <c r="E36" s="4"/>
      <c r="F36" s="4"/>
      <c r="G36" s="4"/>
      <c r="H36" s="4"/>
      <c r="I36" s="29"/>
      <c r="J36" s="29"/>
      <c r="K36" s="29"/>
      <c r="L36" s="29"/>
    </row>
    <row r="37" spans="1:12">
      <c r="A37" s="4"/>
      <c r="B37" s="4"/>
      <c r="C37" s="4"/>
      <c r="D37" s="4"/>
      <c r="E37" s="4"/>
      <c r="F37" s="4"/>
      <c r="G37" s="4"/>
      <c r="H37" s="4"/>
      <c r="I37" s="29"/>
      <c r="J37" s="29"/>
      <c r="K37" s="29"/>
      <c r="L37" s="29"/>
    </row>
    <row r="38" spans="1:12">
      <c r="A38" s="4"/>
      <c r="B38" s="4"/>
      <c r="C38" s="4"/>
      <c r="D38" s="4"/>
      <c r="E38" s="4"/>
      <c r="F38" s="4"/>
      <c r="G38" s="4"/>
      <c r="H38" s="4"/>
      <c r="I38" s="29"/>
      <c r="J38" s="29"/>
      <c r="K38" s="29"/>
      <c r="L38" s="29"/>
    </row>
    <row r="39" spans="1:12">
      <c r="A39" s="4"/>
      <c r="B39" s="4"/>
      <c r="C39" s="4"/>
      <c r="D39" s="4"/>
      <c r="E39" s="4"/>
      <c r="F39" s="4"/>
      <c r="G39" s="4"/>
      <c r="H39" s="4"/>
      <c r="I39" s="29"/>
      <c r="J39" s="29"/>
      <c r="K39" s="29"/>
      <c r="L39" s="29"/>
    </row>
    <row r="40" spans="1:12">
      <c r="A40" s="4"/>
      <c r="B40" s="4"/>
      <c r="C40" s="4"/>
      <c r="D40" s="4"/>
      <c r="E40" s="4"/>
      <c r="F40" s="4"/>
      <c r="G40" s="4"/>
      <c r="H40" s="4"/>
      <c r="I40" s="29"/>
      <c r="J40" s="29"/>
      <c r="K40" s="29"/>
      <c r="L40" s="29"/>
    </row>
    <row r="41" spans="1:12">
      <c r="A41" s="4"/>
      <c r="B41" s="4"/>
      <c r="C41" s="4"/>
      <c r="D41" s="4"/>
      <c r="E41" s="4"/>
      <c r="F41" s="4"/>
      <c r="G41" s="4"/>
      <c r="H41" s="4"/>
      <c r="I41" s="29"/>
      <c r="J41" s="29"/>
      <c r="K41" s="29"/>
      <c r="L41" s="29"/>
    </row>
    <row r="42" spans="1:12">
      <c r="A42" s="4"/>
      <c r="B42" s="4"/>
      <c r="C42" s="4"/>
      <c r="D42" s="4"/>
      <c r="E42" s="4"/>
      <c r="F42" s="4"/>
      <c r="G42" s="4"/>
      <c r="H42" s="4"/>
      <c r="I42" s="29"/>
      <c r="J42" s="29"/>
      <c r="K42" s="29"/>
      <c r="L42" s="29"/>
    </row>
    <row r="43" spans="1:12">
      <c r="A43" s="4"/>
      <c r="B43" s="4"/>
      <c r="C43" s="4"/>
      <c r="D43" s="4"/>
      <c r="E43" s="4"/>
      <c r="F43" s="4"/>
      <c r="G43" s="4"/>
      <c r="H43" s="4"/>
      <c r="I43" s="29"/>
      <c r="J43" s="29"/>
      <c r="K43" s="29"/>
      <c r="L43" s="29"/>
    </row>
    <row r="44" spans="1:12">
      <c r="A44" s="4"/>
      <c r="B44" s="4"/>
      <c r="C44" s="4"/>
      <c r="D44" s="4"/>
      <c r="E44" s="4"/>
      <c r="F44" s="4"/>
      <c r="G44" s="4"/>
      <c r="H44" s="4"/>
      <c r="I44" s="29"/>
      <c r="J44" s="29"/>
      <c r="K44" s="29"/>
      <c r="L44" s="29"/>
    </row>
    <row r="45" spans="1:12">
      <c r="A45" s="4"/>
      <c r="B45" s="4"/>
      <c r="C45" s="4"/>
      <c r="D45" s="4"/>
      <c r="E45" s="4"/>
      <c r="F45" s="4"/>
      <c r="G45" s="4"/>
      <c r="H45" s="4"/>
      <c r="I45" s="29"/>
      <c r="J45" s="29"/>
      <c r="K45" s="29"/>
      <c r="L45" s="29"/>
    </row>
    <row r="46" spans="1:12">
      <c r="A46" s="4"/>
      <c r="B46" s="4"/>
      <c r="C46" s="4"/>
      <c r="D46" s="4"/>
      <c r="E46" s="4"/>
      <c r="F46" s="4"/>
      <c r="G46" s="4"/>
      <c r="H46" s="4"/>
      <c r="I46" s="29"/>
      <c r="J46" s="29"/>
      <c r="K46" s="29" t="s">
        <v>639</v>
      </c>
      <c r="L46" s="29"/>
    </row>
    <row r="47" spans="1:12">
      <c r="A47" s="1018" t="s">
        <v>12</v>
      </c>
      <c r="B47" s="1018"/>
      <c r="C47" s="1018"/>
      <c r="D47" s="1018"/>
      <c r="E47" s="1018"/>
      <c r="F47" s="1018"/>
      <c r="G47" s="4"/>
      <c r="H47" s="1018" t="s">
        <v>12</v>
      </c>
      <c r="I47" s="1018"/>
      <c r="J47" s="1018"/>
      <c r="K47" s="1018"/>
      <c r="L47" s="1018"/>
    </row>
    <row r="48" spans="1:12">
      <c r="A48" s="890" t="s">
        <v>638</v>
      </c>
      <c r="B48" s="890"/>
      <c r="C48" s="890"/>
      <c r="D48" s="890"/>
      <c r="E48" s="890"/>
      <c r="F48" s="890"/>
      <c r="G48" s="4"/>
      <c r="H48" s="1015" t="s">
        <v>638</v>
      </c>
      <c r="I48" s="1015"/>
      <c r="J48" s="1015"/>
      <c r="K48" s="1015"/>
      <c r="L48" s="1015"/>
    </row>
    <row r="49" spans="1:12">
      <c r="A49" s="4"/>
      <c r="B49" s="4"/>
      <c r="C49" s="4"/>
      <c r="D49" s="4"/>
      <c r="E49" s="4"/>
      <c r="F49" s="4"/>
      <c r="G49" s="4"/>
      <c r="H49" s="4"/>
      <c r="I49" s="29"/>
      <c r="J49" s="29"/>
      <c r="K49" s="29"/>
      <c r="L49" s="29"/>
    </row>
    <row r="50" spans="1:12">
      <c r="A50" s="4"/>
      <c r="B50" s="4"/>
      <c r="C50" s="4"/>
      <c r="D50" s="4"/>
      <c r="E50" s="4"/>
      <c r="F50" s="4"/>
      <c r="G50" s="4"/>
      <c r="H50" s="4"/>
      <c r="I50" s="29"/>
      <c r="J50" s="29"/>
      <c r="K50" s="29"/>
      <c r="L50" s="29"/>
    </row>
    <row r="51" spans="1:12">
      <c r="A51" s="4"/>
      <c r="B51" s="4"/>
      <c r="C51" s="4"/>
      <c r="D51" s="4"/>
      <c r="E51" s="4"/>
      <c r="F51" s="4"/>
      <c r="G51" s="4"/>
      <c r="H51" s="4"/>
      <c r="I51" s="29"/>
      <c r="J51" s="29"/>
      <c r="K51" s="29"/>
      <c r="L51" s="29"/>
    </row>
    <row r="52" spans="1:12" ht="16.5">
      <c r="A52" s="1136"/>
      <c r="B52" s="1136"/>
      <c r="C52" s="1136"/>
      <c r="D52" s="1136"/>
      <c r="E52" s="1136"/>
      <c r="F52" s="1136"/>
      <c r="G52" s="1136"/>
      <c r="H52" s="1136"/>
      <c r="I52" s="1136"/>
      <c r="J52" s="1136"/>
      <c r="K52" s="1136"/>
      <c r="L52" s="1136"/>
    </row>
    <row r="53" spans="1:12">
      <c r="A53" s="4"/>
      <c r="B53" s="4"/>
      <c r="C53" s="4"/>
      <c r="D53" s="4"/>
      <c r="E53" s="4"/>
      <c r="F53" s="4"/>
      <c r="G53" s="4"/>
      <c r="H53" s="4"/>
      <c r="I53" s="29"/>
      <c r="J53" s="29"/>
      <c r="K53" s="29"/>
      <c r="L53" s="29"/>
    </row>
    <row r="54" spans="1:12">
      <c r="I54" s="17"/>
      <c r="J54" s="17"/>
      <c r="K54" s="17"/>
      <c r="L54" s="17"/>
    </row>
  </sheetData>
  <mergeCells count="13">
    <mergeCell ref="A52:L52"/>
    <mergeCell ref="A12:B12"/>
    <mergeCell ref="H47:L47"/>
    <mergeCell ref="H48:L48"/>
    <mergeCell ref="A47:F47"/>
    <mergeCell ref="A48:F48"/>
    <mergeCell ref="A30:B30"/>
    <mergeCell ref="M15:O17"/>
    <mergeCell ref="A1:L1"/>
    <mergeCell ref="A2:L2"/>
    <mergeCell ref="A4:L4"/>
    <mergeCell ref="A5:L5"/>
    <mergeCell ref="A6:L6"/>
  </mergeCells>
  <printOptions horizontalCentered="1"/>
  <pageMargins left="0.31496062992125984" right="0.39370078740157483" top="0.39370078740157483" bottom="0.15748031496062992" header="0" footer="0.15748031496062992"/>
  <pageSetup scale="46" fitToHeight="100" orientation="portrait"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1" tint="0.249977111117893"/>
    <pageSetUpPr fitToPage="1"/>
  </sheetPr>
  <dimension ref="A1:J83"/>
  <sheetViews>
    <sheetView workbookViewId="0">
      <selection sqref="A1:C1"/>
    </sheetView>
  </sheetViews>
  <sheetFormatPr baseColWidth="10" defaultRowHeight="12.75"/>
  <cols>
    <col min="1" max="1" width="4.5703125" style="2" customWidth="1"/>
    <col min="2" max="2" width="11.5703125" style="2" customWidth="1"/>
    <col min="3" max="3" width="12.5703125" style="2" customWidth="1"/>
    <col min="4" max="16384" width="11.42578125" style="2"/>
  </cols>
  <sheetData>
    <row r="1" spans="1:10">
      <c r="A1" s="854" t="s">
        <v>460</v>
      </c>
      <c r="B1" s="854"/>
      <c r="C1" s="854"/>
      <c r="D1" s="855"/>
      <c r="E1" s="855"/>
      <c r="F1" s="855"/>
      <c r="G1" s="855"/>
      <c r="H1" s="856" t="s">
        <v>461</v>
      </c>
      <c r="I1" s="856"/>
      <c r="J1" s="856"/>
    </row>
    <row r="2" spans="1:10" ht="18">
      <c r="A2" s="857" t="s">
        <v>1580</v>
      </c>
      <c r="B2" s="857"/>
      <c r="C2" s="857"/>
      <c r="D2" s="857"/>
      <c r="E2" s="857"/>
      <c r="F2" s="857"/>
      <c r="G2" s="857"/>
      <c r="H2" s="857"/>
      <c r="I2" s="857"/>
      <c r="J2" s="857"/>
    </row>
    <row r="3" spans="1:10" ht="15.75">
      <c r="A3" s="858" t="s">
        <v>1443</v>
      </c>
      <c r="B3" s="858"/>
      <c r="C3" s="858"/>
      <c r="D3" s="858"/>
      <c r="E3" s="858"/>
      <c r="F3" s="858"/>
      <c r="G3" s="858"/>
      <c r="H3" s="858"/>
      <c r="I3" s="858"/>
      <c r="J3" s="858"/>
    </row>
    <row r="4" spans="1:10" ht="15">
      <c r="A4" s="859" t="s">
        <v>1444</v>
      </c>
      <c r="B4" s="859"/>
      <c r="C4" s="859"/>
      <c r="D4" s="859"/>
      <c r="E4" s="859"/>
      <c r="F4" s="859"/>
      <c r="G4" s="859"/>
      <c r="H4" s="859"/>
      <c r="I4" s="859"/>
      <c r="J4" s="859"/>
    </row>
    <row r="5" spans="1:10" ht="15">
      <c r="A5" s="859" t="s">
        <v>1445</v>
      </c>
      <c r="B5" s="859"/>
      <c r="C5" s="859"/>
      <c r="D5" s="859"/>
      <c r="E5" s="859"/>
      <c r="F5" s="859"/>
      <c r="G5" s="859"/>
      <c r="H5" s="859"/>
      <c r="I5" s="859"/>
      <c r="J5" s="859"/>
    </row>
    <row r="6" spans="1:10" ht="15">
      <c r="A6" s="859" t="s">
        <v>1446</v>
      </c>
      <c r="B6" s="859"/>
      <c r="C6" s="859"/>
      <c r="D6" s="859"/>
      <c r="E6" s="859"/>
      <c r="F6" s="859"/>
      <c r="G6" s="859"/>
      <c r="H6" s="859"/>
      <c r="I6" s="859"/>
      <c r="J6" s="859"/>
    </row>
    <row r="7" spans="1:10" ht="5.25" customHeight="1" thickBot="1"/>
    <row r="8" spans="1:10" ht="15.75">
      <c r="A8" s="1004" t="s">
        <v>782</v>
      </c>
      <c r="B8" s="1005"/>
      <c r="C8" s="1005"/>
      <c r="D8" s="1005"/>
      <c r="E8" s="1005"/>
      <c r="F8" s="1005"/>
      <c r="G8" s="1005"/>
      <c r="H8" s="1005"/>
      <c r="I8" s="1005"/>
      <c r="J8" s="1006"/>
    </row>
    <row r="9" spans="1:10" s="4" customFormat="1" ht="5.25" customHeight="1">
      <c r="A9" s="201"/>
      <c r="B9" s="202"/>
      <c r="C9" s="202"/>
      <c r="D9" s="202"/>
      <c r="E9" s="202"/>
      <c r="F9" s="202"/>
      <c r="G9" s="202"/>
      <c r="H9" s="202"/>
      <c r="I9" s="202"/>
      <c r="J9" s="203"/>
    </row>
    <row r="10" spans="1:10" ht="17.25">
      <c r="A10" s="1140" t="s">
        <v>1315</v>
      </c>
      <c r="B10" s="1141"/>
      <c r="C10" s="1141"/>
      <c r="D10" s="1141"/>
      <c r="E10" s="1141"/>
      <c r="F10" s="1141"/>
      <c r="G10" s="1141"/>
      <c r="H10" s="1141"/>
      <c r="I10" s="1141"/>
      <c r="J10" s="1142"/>
    </row>
    <row r="11" spans="1:10">
      <c r="A11" s="9"/>
      <c r="B11" s="4"/>
      <c r="C11" s="4"/>
      <c r="D11" s="4"/>
      <c r="E11" s="4"/>
      <c r="F11" s="4"/>
      <c r="G11" s="4"/>
      <c r="H11" s="4"/>
      <c r="I11" s="4"/>
      <c r="J11" s="10"/>
    </row>
    <row r="12" spans="1:10">
      <c r="A12" s="14"/>
      <c r="B12" s="15" t="s">
        <v>783</v>
      </c>
      <c r="C12" s="4"/>
      <c r="D12" s="917" t="s">
        <v>1168</v>
      </c>
      <c r="E12" s="917"/>
      <c r="F12" s="917"/>
      <c r="G12" s="917"/>
      <c r="H12" s="917"/>
      <c r="I12" s="917"/>
      <c r="J12" s="918"/>
    </row>
    <row r="13" spans="1:10">
      <c r="A13" s="14"/>
      <c r="B13" s="15"/>
      <c r="C13" s="4"/>
      <c r="D13" s="917"/>
      <c r="E13" s="917"/>
      <c r="F13" s="917"/>
      <c r="G13" s="917"/>
      <c r="H13" s="917"/>
      <c r="I13" s="917"/>
      <c r="J13" s="918"/>
    </row>
    <row r="14" spans="1:10">
      <c r="A14" s="14"/>
      <c r="B14" s="15"/>
      <c r="C14" s="4"/>
      <c r="D14" s="4"/>
      <c r="E14" s="4"/>
      <c r="F14" s="4"/>
      <c r="G14" s="4"/>
      <c r="H14" s="4"/>
      <c r="I14" s="4"/>
      <c r="J14" s="10"/>
    </row>
    <row r="15" spans="1:10">
      <c r="A15" s="14"/>
      <c r="B15" s="15" t="s">
        <v>785</v>
      </c>
      <c r="C15" s="4"/>
      <c r="D15" s="917" t="s">
        <v>1169</v>
      </c>
      <c r="E15" s="1122"/>
      <c r="F15" s="1122"/>
      <c r="G15" s="1122"/>
      <c r="H15" s="1122"/>
      <c r="I15" s="1122"/>
      <c r="J15" s="1123"/>
    </row>
    <row r="16" spans="1:10">
      <c r="A16" s="14"/>
      <c r="B16" s="15"/>
      <c r="C16" s="4"/>
      <c r="D16" s="1122"/>
      <c r="E16" s="1122"/>
      <c r="F16" s="1122"/>
      <c r="G16" s="1122"/>
      <c r="H16" s="1122"/>
      <c r="I16" s="1122"/>
      <c r="J16" s="1123"/>
    </row>
    <row r="17" spans="1:10">
      <c r="A17" s="14"/>
      <c r="B17" s="15"/>
      <c r="C17" s="4"/>
      <c r="D17" s="1122"/>
      <c r="E17" s="1122"/>
      <c r="F17" s="1122"/>
      <c r="G17" s="1122"/>
      <c r="H17" s="1122"/>
      <c r="I17" s="1122"/>
      <c r="J17" s="1123"/>
    </row>
    <row r="18" spans="1:10">
      <c r="A18" s="14"/>
      <c r="B18" s="15"/>
      <c r="C18" s="4"/>
      <c r="D18" s="1122"/>
      <c r="E18" s="1122"/>
      <c r="F18" s="1122"/>
      <c r="G18" s="1122"/>
      <c r="H18" s="1122"/>
      <c r="I18" s="1122"/>
      <c r="J18" s="1123"/>
    </row>
    <row r="19" spans="1:10">
      <c r="A19" s="14"/>
      <c r="B19" s="15"/>
      <c r="C19" s="4"/>
      <c r="D19" s="1122"/>
      <c r="E19" s="1122"/>
      <c r="F19" s="1122"/>
      <c r="G19" s="1122"/>
      <c r="H19" s="1122"/>
      <c r="I19" s="1122"/>
      <c r="J19" s="1123"/>
    </row>
    <row r="20" spans="1:10">
      <c r="A20" s="14"/>
      <c r="B20" s="15"/>
      <c r="C20" s="4"/>
      <c r="D20" s="1122"/>
      <c r="E20" s="1122"/>
      <c r="F20" s="1122"/>
      <c r="G20" s="1122"/>
      <c r="H20" s="1122"/>
      <c r="I20" s="1122"/>
      <c r="J20" s="1123"/>
    </row>
    <row r="21" spans="1:10">
      <c r="A21" s="14"/>
      <c r="B21" s="15"/>
      <c r="C21" s="4"/>
      <c r="D21" s="1122"/>
      <c r="E21" s="1122"/>
      <c r="F21" s="1122"/>
      <c r="G21" s="1122"/>
      <c r="H21" s="1122"/>
      <c r="I21" s="1122"/>
      <c r="J21" s="1123"/>
    </row>
    <row r="22" spans="1:10">
      <c r="A22" s="14"/>
      <c r="B22" s="15"/>
      <c r="C22" s="4"/>
      <c r="D22" s="4"/>
      <c r="E22" s="4"/>
      <c r="F22" s="4"/>
      <c r="G22" s="4"/>
      <c r="H22" s="4"/>
      <c r="I22" s="4"/>
      <c r="J22" s="10"/>
    </row>
    <row r="23" spans="1:10">
      <c r="A23" s="14"/>
      <c r="B23" s="1012" t="s">
        <v>1132</v>
      </c>
      <c r="C23" s="1012"/>
      <c r="D23" s="917" t="s">
        <v>1170</v>
      </c>
      <c r="E23" s="917"/>
      <c r="F23" s="917"/>
      <c r="G23" s="917"/>
      <c r="H23" s="917"/>
      <c r="I23" s="917"/>
      <c r="J23" s="918"/>
    </row>
    <row r="24" spans="1:10">
      <c r="A24" s="14"/>
      <c r="B24" s="1012"/>
      <c r="C24" s="1012"/>
      <c r="D24" s="917"/>
      <c r="E24" s="917"/>
      <c r="F24" s="917"/>
      <c r="G24" s="917"/>
      <c r="H24" s="917"/>
      <c r="I24" s="917"/>
      <c r="J24" s="918"/>
    </row>
    <row r="25" spans="1:10">
      <c r="A25" s="14"/>
      <c r="B25" s="15"/>
      <c r="C25" s="4"/>
      <c r="D25" s="917"/>
      <c r="E25" s="917"/>
      <c r="F25" s="917"/>
      <c r="G25" s="917"/>
      <c r="H25" s="917"/>
      <c r="I25" s="917"/>
      <c r="J25" s="918"/>
    </row>
    <row r="26" spans="1:10">
      <c r="A26" s="14"/>
      <c r="B26" s="15"/>
      <c r="C26" s="4"/>
      <c r="D26" s="4"/>
      <c r="E26" s="4"/>
      <c r="F26" s="4"/>
      <c r="G26" s="4"/>
      <c r="H26" s="4"/>
      <c r="I26" s="4"/>
      <c r="J26" s="10"/>
    </row>
    <row r="27" spans="1:10">
      <c r="A27" s="14"/>
      <c r="B27" s="1012" t="s">
        <v>1171</v>
      </c>
      <c r="C27" s="1012"/>
      <c r="D27" s="1138" t="s">
        <v>1172</v>
      </c>
      <c r="E27" s="1138"/>
      <c r="F27" s="1138"/>
      <c r="G27" s="1138"/>
      <c r="H27" s="1138"/>
      <c r="I27" s="1138"/>
      <c r="J27" s="1139"/>
    </row>
    <row r="28" spans="1:10">
      <c r="A28" s="14"/>
      <c r="B28" s="1012"/>
      <c r="C28" s="1012"/>
      <c r="D28" s="1138"/>
      <c r="E28" s="1138"/>
      <c r="F28" s="1138"/>
      <c r="G28" s="1138"/>
      <c r="H28" s="1138"/>
      <c r="I28" s="1138"/>
      <c r="J28" s="1139"/>
    </row>
    <row r="29" spans="1:10">
      <c r="A29" s="14"/>
      <c r="B29" s="1012"/>
      <c r="C29" s="1012"/>
      <c r="D29" s="1138"/>
      <c r="E29" s="1138"/>
      <c r="F29" s="1138"/>
      <c r="G29" s="1138"/>
      <c r="H29" s="1138"/>
      <c r="I29" s="1138"/>
      <c r="J29" s="1139"/>
    </row>
    <row r="30" spans="1:10">
      <c r="A30" s="14"/>
      <c r="B30" s="15"/>
      <c r="C30" s="4"/>
      <c r="D30" s="1138"/>
      <c r="E30" s="1138"/>
      <c r="F30" s="1138"/>
      <c r="G30" s="1138"/>
      <c r="H30" s="1138"/>
      <c r="I30" s="1138"/>
      <c r="J30" s="1139"/>
    </row>
    <row r="31" spans="1:10">
      <c r="A31" s="14"/>
      <c r="B31" s="1135" t="s">
        <v>1173</v>
      </c>
      <c r="C31" s="1135"/>
      <c r="D31" s="917" t="s">
        <v>1174</v>
      </c>
      <c r="E31" s="917"/>
      <c r="F31" s="917"/>
      <c r="G31" s="917"/>
      <c r="H31" s="917"/>
      <c r="I31" s="917"/>
      <c r="J31" s="918"/>
    </row>
    <row r="32" spans="1:10">
      <c r="A32" s="14"/>
      <c r="B32" s="1135"/>
      <c r="C32" s="1135"/>
      <c r="D32" s="917"/>
      <c r="E32" s="917"/>
      <c r="F32" s="917"/>
      <c r="G32" s="917"/>
      <c r="H32" s="917"/>
      <c r="I32" s="917"/>
      <c r="J32" s="918"/>
    </row>
    <row r="33" spans="1:10">
      <c r="A33" s="14"/>
      <c r="B33" s="15"/>
      <c r="C33" s="4"/>
      <c r="D33" s="4"/>
      <c r="E33" s="4"/>
      <c r="F33" s="4"/>
      <c r="G33" s="4"/>
      <c r="H33" s="4"/>
      <c r="I33" s="4"/>
      <c r="J33" s="10"/>
    </row>
    <row r="34" spans="1:10">
      <c r="A34" s="14"/>
      <c r="B34" s="1012" t="s">
        <v>1175</v>
      </c>
      <c r="C34" s="1012"/>
      <c r="D34" s="1138" t="s">
        <v>1176</v>
      </c>
      <c r="E34" s="1138"/>
      <c r="F34" s="1138"/>
      <c r="G34" s="1138"/>
      <c r="H34" s="1138"/>
      <c r="I34" s="1138"/>
      <c r="J34" s="1139"/>
    </row>
    <row r="35" spans="1:10">
      <c r="A35" s="14"/>
      <c r="B35" s="1012"/>
      <c r="C35" s="1012"/>
      <c r="D35" s="1138"/>
      <c r="E35" s="1138"/>
      <c r="F35" s="1138"/>
      <c r="G35" s="1138"/>
      <c r="H35" s="1138"/>
      <c r="I35" s="1138"/>
      <c r="J35" s="1139"/>
    </row>
    <row r="36" spans="1:10">
      <c r="A36" s="14"/>
      <c r="B36" s="1012"/>
      <c r="C36" s="1012"/>
      <c r="D36" s="1138"/>
      <c r="E36" s="1138"/>
      <c r="F36" s="1138"/>
      <c r="G36" s="1138"/>
      <c r="H36" s="1138"/>
      <c r="I36" s="1138"/>
      <c r="J36" s="1139"/>
    </row>
    <row r="37" spans="1:10">
      <c r="A37" s="14"/>
      <c r="B37" s="15"/>
      <c r="C37" s="4"/>
      <c r="D37" s="4"/>
      <c r="E37" s="4"/>
      <c r="F37" s="4"/>
      <c r="G37" s="4"/>
      <c r="H37" s="4"/>
      <c r="I37" s="4"/>
      <c r="J37" s="10"/>
    </row>
    <row r="38" spans="1:10">
      <c r="A38" s="14"/>
      <c r="B38" s="1135" t="s">
        <v>1177</v>
      </c>
      <c r="C38" s="1135"/>
      <c r="D38" s="917" t="s">
        <v>1178</v>
      </c>
      <c r="E38" s="917"/>
      <c r="F38" s="917"/>
      <c r="G38" s="917"/>
      <c r="H38" s="917"/>
      <c r="I38" s="917"/>
      <c r="J38" s="918"/>
    </row>
    <row r="39" spans="1:10">
      <c r="A39" s="14"/>
      <c r="B39" s="1135"/>
      <c r="C39" s="1135"/>
      <c r="D39" s="917"/>
      <c r="E39" s="917"/>
      <c r="F39" s="917"/>
      <c r="G39" s="917"/>
      <c r="H39" s="917"/>
      <c r="I39" s="917"/>
      <c r="J39" s="918"/>
    </row>
    <row r="40" spans="1:10">
      <c r="A40" s="14"/>
      <c r="B40" s="15"/>
      <c r="C40" s="4"/>
      <c r="D40" s="4"/>
      <c r="E40" s="4"/>
      <c r="F40" s="4"/>
      <c r="G40" s="4"/>
      <c r="H40" s="4"/>
      <c r="I40" s="4"/>
      <c r="J40" s="10"/>
    </row>
    <row r="41" spans="1:10" ht="12.75" customHeight="1">
      <c r="A41" s="14"/>
      <c r="B41" s="1012" t="s">
        <v>1179</v>
      </c>
      <c r="C41" s="1012"/>
      <c r="D41" s="917" t="s">
        <v>1180</v>
      </c>
      <c r="E41" s="917"/>
      <c r="F41" s="917"/>
      <c r="G41" s="917"/>
      <c r="H41" s="917"/>
      <c r="I41" s="917"/>
      <c r="J41" s="918"/>
    </row>
    <row r="42" spans="1:10">
      <c r="A42" s="14"/>
      <c r="B42" s="1012"/>
      <c r="C42" s="1012"/>
      <c r="D42" s="917"/>
      <c r="E42" s="917"/>
      <c r="F42" s="917"/>
      <c r="G42" s="917"/>
      <c r="H42" s="917"/>
      <c r="I42" s="917"/>
      <c r="J42" s="918"/>
    </row>
    <row r="43" spans="1:10">
      <c r="A43" s="14"/>
      <c r="B43" s="15"/>
      <c r="C43" s="4"/>
      <c r="D43" s="4"/>
      <c r="E43" s="4"/>
      <c r="F43" s="4"/>
      <c r="G43" s="4"/>
      <c r="H43" s="4"/>
      <c r="I43" s="4"/>
      <c r="J43" s="10"/>
    </row>
    <row r="44" spans="1:10">
      <c r="A44" s="14"/>
      <c r="B44" s="1135" t="s">
        <v>1160</v>
      </c>
      <c r="C44" s="1135"/>
      <c r="D44" s="917" t="s">
        <v>1181</v>
      </c>
      <c r="E44" s="917"/>
      <c r="F44" s="917"/>
      <c r="G44" s="917"/>
      <c r="H44" s="917"/>
      <c r="I44" s="917"/>
      <c r="J44" s="918"/>
    </row>
    <row r="45" spans="1:10">
      <c r="A45" s="14"/>
      <c r="B45" s="15"/>
      <c r="C45" s="4"/>
      <c r="D45" s="917"/>
      <c r="E45" s="917"/>
      <c r="F45" s="917"/>
      <c r="G45" s="917"/>
      <c r="H45" s="917"/>
      <c r="I45" s="917"/>
      <c r="J45" s="918"/>
    </row>
    <row r="46" spans="1:10">
      <c r="A46" s="14"/>
      <c r="B46" s="15"/>
      <c r="C46" s="4"/>
      <c r="D46" s="4"/>
      <c r="E46" s="4"/>
      <c r="F46" s="4"/>
      <c r="G46" s="4"/>
      <c r="H46" s="4"/>
      <c r="I46" s="4"/>
      <c r="J46" s="10"/>
    </row>
    <row r="47" spans="1:10" ht="12.75" customHeight="1">
      <c r="A47" s="14"/>
      <c r="B47" s="1012" t="s">
        <v>1182</v>
      </c>
      <c r="C47" s="1012"/>
      <c r="D47" s="1138" t="s">
        <v>1183</v>
      </c>
      <c r="E47" s="1138"/>
      <c r="F47" s="1138"/>
      <c r="G47" s="1138"/>
      <c r="H47" s="1138"/>
      <c r="I47" s="1138"/>
      <c r="J47" s="1139"/>
    </row>
    <row r="48" spans="1:10" ht="12.75" customHeight="1">
      <c r="A48" s="14"/>
      <c r="B48" s="1012"/>
      <c r="C48" s="1012"/>
      <c r="D48" s="1138"/>
      <c r="E48" s="1138"/>
      <c r="F48" s="1138"/>
      <c r="G48" s="1138"/>
      <c r="H48" s="1138"/>
      <c r="I48" s="1138"/>
      <c r="J48" s="1139"/>
    </row>
    <row r="49" spans="1:10">
      <c r="A49" s="14"/>
      <c r="B49" s="1012"/>
      <c r="C49" s="1012"/>
      <c r="D49" s="1138"/>
      <c r="E49" s="1138"/>
      <c r="F49" s="1138"/>
      <c r="G49" s="1138"/>
      <c r="H49" s="1138"/>
      <c r="I49" s="1138"/>
      <c r="J49" s="1139"/>
    </row>
    <row r="50" spans="1:10">
      <c r="A50" s="14"/>
      <c r="B50" s="15"/>
      <c r="C50" s="4"/>
      <c r="D50" s="4"/>
      <c r="E50" s="4"/>
      <c r="F50" s="4"/>
      <c r="G50" s="4"/>
      <c r="H50" s="4"/>
      <c r="I50" s="4"/>
      <c r="J50" s="10"/>
    </row>
    <row r="51" spans="1:10">
      <c r="A51" s="14"/>
      <c r="B51" s="1012" t="s">
        <v>1184</v>
      </c>
      <c r="C51" s="1012"/>
      <c r="D51" s="917" t="s">
        <v>1185</v>
      </c>
      <c r="E51" s="917"/>
      <c r="F51" s="917"/>
      <c r="G51" s="917"/>
      <c r="H51" s="917"/>
      <c r="I51" s="917"/>
      <c r="J51" s="918"/>
    </row>
    <row r="52" spans="1:10">
      <c r="A52" s="14"/>
      <c r="B52" s="1012"/>
      <c r="C52" s="1012"/>
      <c r="D52" s="917"/>
      <c r="E52" s="917"/>
      <c r="F52" s="917"/>
      <c r="G52" s="917"/>
      <c r="H52" s="917"/>
      <c r="I52" s="917"/>
      <c r="J52" s="918"/>
    </row>
    <row r="53" spans="1:10">
      <c r="A53" s="14"/>
      <c r="B53" s="1012"/>
      <c r="C53" s="1012"/>
      <c r="D53" s="365"/>
      <c r="E53" s="365"/>
      <c r="F53" s="365"/>
      <c r="G53" s="365"/>
      <c r="H53" s="365"/>
      <c r="I53" s="365"/>
      <c r="J53" s="366"/>
    </row>
    <row r="54" spans="1:10">
      <c r="A54" s="14"/>
      <c r="B54" s="1012"/>
      <c r="C54" s="1012"/>
      <c r="D54" s="4"/>
      <c r="E54" s="4"/>
      <c r="F54" s="4"/>
      <c r="G54" s="4"/>
      <c r="H54" s="4"/>
      <c r="I54" s="4"/>
      <c r="J54" s="10"/>
    </row>
    <row r="55" spans="1:10">
      <c r="A55" s="14"/>
      <c r="B55" s="1012"/>
      <c r="C55" s="1012"/>
      <c r="D55" s="4"/>
      <c r="E55" s="4"/>
      <c r="F55" s="4"/>
      <c r="G55" s="4"/>
      <c r="H55" s="4"/>
      <c r="I55" s="4"/>
      <c r="J55" s="10"/>
    </row>
    <row r="56" spans="1:10">
      <c r="A56" s="14"/>
      <c r="B56" s="367"/>
      <c r="C56" s="367"/>
      <c r="D56" s="4"/>
      <c r="E56" s="4"/>
      <c r="F56" s="4"/>
      <c r="G56" s="4"/>
      <c r="H56" s="4"/>
      <c r="I56" s="4"/>
      <c r="J56" s="10"/>
    </row>
    <row r="57" spans="1:10">
      <c r="A57" s="14"/>
      <c r="B57" s="1012" t="s">
        <v>1678</v>
      </c>
      <c r="C57" s="1012"/>
      <c r="D57" s="1138" t="s">
        <v>1186</v>
      </c>
      <c r="E57" s="1138"/>
      <c r="F57" s="1138"/>
      <c r="G57" s="1138"/>
      <c r="H57" s="1138"/>
      <c r="I57" s="1138"/>
      <c r="J57" s="1139"/>
    </row>
    <row r="58" spans="1:10">
      <c r="A58" s="14"/>
      <c r="B58" s="1012"/>
      <c r="C58" s="1012"/>
      <c r="D58" s="1138"/>
      <c r="E58" s="1138"/>
      <c r="F58" s="1138"/>
      <c r="G58" s="1138"/>
      <c r="H58" s="1138"/>
      <c r="I58" s="1138"/>
      <c r="J58" s="1139"/>
    </row>
    <row r="59" spans="1:10">
      <c r="A59" s="14"/>
      <c r="B59" s="1012"/>
      <c r="C59" s="1012"/>
      <c r="D59" s="1138"/>
      <c r="E59" s="1138"/>
      <c r="F59" s="1138"/>
      <c r="G59" s="1138"/>
      <c r="H59" s="1138"/>
      <c r="I59" s="1138"/>
      <c r="J59" s="1139"/>
    </row>
    <row r="60" spans="1:10">
      <c r="A60" s="14"/>
      <c r="B60" s="367"/>
      <c r="C60" s="367"/>
      <c r="D60" s="4"/>
      <c r="E60" s="4"/>
      <c r="F60" s="4"/>
      <c r="G60" s="4"/>
      <c r="H60" s="4"/>
      <c r="I60" s="4"/>
      <c r="J60" s="10"/>
    </row>
    <row r="61" spans="1:10">
      <c r="A61" s="14"/>
      <c r="B61" s="1135" t="s">
        <v>1679</v>
      </c>
      <c r="C61" s="1135"/>
      <c r="D61" s="1138" t="s">
        <v>1187</v>
      </c>
      <c r="E61" s="1138"/>
      <c r="F61" s="1138"/>
      <c r="G61" s="1138"/>
      <c r="H61" s="1138"/>
      <c r="I61" s="1138"/>
      <c r="J61" s="1139"/>
    </row>
    <row r="62" spans="1:10">
      <c r="A62" s="14"/>
      <c r="B62" s="1135"/>
      <c r="C62" s="1135"/>
      <c r="D62" s="1138"/>
      <c r="E62" s="1138"/>
      <c r="F62" s="1138"/>
      <c r="G62" s="1138"/>
      <c r="H62" s="1138"/>
      <c r="I62" s="1138"/>
      <c r="J62" s="1139"/>
    </row>
    <row r="63" spans="1:10">
      <c r="A63" s="14"/>
      <c r="B63" s="1135"/>
      <c r="C63" s="1135"/>
      <c r="D63" s="1138"/>
      <c r="E63" s="1138"/>
      <c r="F63" s="1138"/>
      <c r="G63" s="1138"/>
      <c r="H63" s="1138"/>
      <c r="I63" s="1138"/>
      <c r="J63" s="1139"/>
    </row>
    <row r="64" spans="1:10">
      <c r="A64" s="14"/>
      <c r="B64" s="1135"/>
      <c r="C64" s="1135"/>
      <c r="D64" s="1138"/>
      <c r="E64" s="1138"/>
      <c r="F64" s="1138"/>
      <c r="G64" s="1138"/>
      <c r="H64" s="1138"/>
      <c r="I64" s="1138"/>
      <c r="J64" s="1139"/>
    </row>
    <row r="65" spans="1:10">
      <c r="A65" s="14"/>
      <c r="B65" s="367"/>
      <c r="C65" s="367"/>
      <c r="D65" s="365"/>
      <c r="E65" s="365"/>
      <c r="F65" s="365"/>
      <c r="G65" s="365"/>
      <c r="H65" s="365"/>
      <c r="I65" s="365"/>
      <c r="J65" s="366"/>
    </row>
    <row r="66" spans="1:10">
      <c r="A66" s="14"/>
      <c r="B66" s="1135" t="s">
        <v>1680</v>
      </c>
      <c r="C66" s="1135"/>
      <c r="D66" s="1138" t="s">
        <v>1188</v>
      </c>
      <c r="E66" s="1138"/>
      <c r="F66" s="1138"/>
      <c r="G66" s="1138"/>
      <c r="H66" s="1138"/>
      <c r="I66" s="1138"/>
      <c r="J66" s="1139"/>
    </row>
    <row r="67" spans="1:10">
      <c r="A67" s="14"/>
      <c r="B67" s="1135"/>
      <c r="C67" s="1135"/>
      <c r="D67" s="1138"/>
      <c r="E67" s="1138"/>
      <c r="F67" s="1138"/>
      <c r="G67" s="1138"/>
      <c r="H67" s="1138"/>
      <c r="I67" s="1138"/>
      <c r="J67" s="1139"/>
    </row>
    <row r="68" spans="1:10">
      <c r="A68" s="14"/>
      <c r="B68" s="1135"/>
      <c r="C68" s="1135"/>
      <c r="D68" s="1138"/>
      <c r="E68" s="1138"/>
      <c r="F68" s="1138"/>
      <c r="G68" s="1138"/>
      <c r="H68" s="1138"/>
      <c r="I68" s="1138"/>
      <c r="J68" s="1139"/>
    </row>
    <row r="69" spans="1:10">
      <c r="A69" s="14"/>
      <c r="B69" s="1135"/>
      <c r="C69" s="1135"/>
      <c r="D69" s="1138"/>
      <c r="E69" s="1138"/>
      <c r="F69" s="1138"/>
      <c r="G69" s="1138"/>
      <c r="H69" s="1138"/>
      <c r="I69" s="1138"/>
      <c r="J69" s="1139"/>
    </row>
    <row r="70" spans="1:10">
      <c r="A70" s="14"/>
      <c r="B70" s="408"/>
      <c r="C70" s="408"/>
      <c r="D70" s="409"/>
      <c r="E70" s="409"/>
      <c r="F70" s="409"/>
      <c r="G70" s="409"/>
      <c r="H70" s="409"/>
      <c r="I70" s="409"/>
      <c r="J70" s="410"/>
    </row>
    <row r="71" spans="1:10" ht="12.75" customHeight="1">
      <c r="A71" s="14"/>
      <c r="C71" s="407"/>
      <c r="D71" s="4"/>
      <c r="E71" s="4"/>
      <c r="F71" s="4"/>
      <c r="G71" s="4"/>
      <c r="H71" s="4"/>
      <c r="I71" s="4"/>
      <c r="J71" s="10"/>
    </row>
    <row r="72" spans="1:10" ht="12.75" customHeight="1">
      <c r="A72" s="14"/>
      <c r="B72" s="1012" t="s">
        <v>1136</v>
      </c>
      <c r="C72" s="1012"/>
      <c r="D72" s="917" t="s">
        <v>1189</v>
      </c>
      <c r="E72" s="917"/>
      <c r="F72" s="917"/>
      <c r="G72" s="917"/>
      <c r="H72" s="917"/>
      <c r="I72" s="917"/>
      <c r="J72" s="918"/>
    </row>
    <row r="73" spans="1:10" ht="12.75" customHeight="1">
      <c r="A73" s="14"/>
      <c r="B73" s="1012"/>
      <c r="C73" s="1012"/>
      <c r="D73" s="917"/>
      <c r="E73" s="917"/>
      <c r="F73" s="917"/>
      <c r="G73" s="917"/>
      <c r="H73" s="917"/>
      <c r="I73" s="917"/>
      <c r="J73" s="918"/>
    </row>
    <row r="74" spans="1:10">
      <c r="A74" s="14"/>
      <c r="B74" s="407"/>
      <c r="C74" s="407"/>
      <c r="D74" s="917"/>
      <c r="E74" s="917"/>
      <c r="F74" s="917"/>
      <c r="G74" s="917"/>
      <c r="H74" s="917"/>
      <c r="I74" s="917"/>
      <c r="J74" s="918"/>
    </row>
    <row r="75" spans="1:10">
      <c r="A75" s="14"/>
      <c r="B75" s="4"/>
      <c r="C75" s="4"/>
      <c r="D75" s="917"/>
      <c r="E75" s="917"/>
      <c r="F75" s="917"/>
      <c r="G75" s="917"/>
      <c r="H75" s="917"/>
      <c r="I75" s="917"/>
      <c r="J75" s="918"/>
    </row>
    <row r="76" spans="1:10">
      <c r="A76" s="14"/>
      <c r="B76" s="4"/>
      <c r="C76" s="4"/>
      <c r="D76" s="917"/>
      <c r="E76" s="917"/>
      <c r="F76" s="917"/>
      <c r="G76" s="917"/>
      <c r="H76" s="917"/>
      <c r="I76" s="917"/>
      <c r="J76" s="918"/>
    </row>
    <row r="77" spans="1:10">
      <c r="A77" s="14"/>
      <c r="B77" s="4"/>
      <c r="C77" s="4"/>
      <c r="D77" s="917"/>
      <c r="E77" s="917"/>
      <c r="F77" s="917"/>
      <c r="G77" s="917"/>
      <c r="H77" s="917"/>
      <c r="I77" s="917"/>
      <c r="J77" s="918"/>
    </row>
    <row r="78" spans="1:10">
      <c r="A78" s="14"/>
      <c r="B78" s="4"/>
      <c r="C78" s="4"/>
      <c r="D78" s="917"/>
      <c r="E78" s="917"/>
      <c r="F78" s="917"/>
      <c r="G78" s="917"/>
      <c r="H78" s="917"/>
      <c r="I78" s="917"/>
      <c r="J78" s="918"/>
    </row>
    <row r="79" spans="1:10">
      <c r="A79" s="14"/>
      <c r="B79" s="4"/>
      <c r="C79" s="4"/>
      <c r="D79" s="917"/>
      <c r="E79" s="917"/>
      <c r="F79" s="917"/>
      <c r="G79" s="917"/>
      <c r="H79" s="917"/>
      <c r="I79" s="917"/>
      <c r="J79" s="918"/>
    </row>
    <row r="80" spans="1:10">
      <c r="A80" s="14"/>
      <c r="B80" s="4"/>
      <c r="C80" s="4"/>
      <c r="D80" s="917"/>
      <c r="E80" s="917"/>
      <c r="F80" s="917"/>
      <c r="G80" s="917"/>
      <c r="H80" s="917"/>
      <c r="I80" s="917"/>
      <c r="J80" s="918"/>
    </row>
    <row r="81" spans="1:10">
      <c r="A81" s="14"/>
      <c r="B81" s="4"/>
      <c r="C81" s="4"/>
      <c r="D81" s="917"/>
      <c r="E81" s="917"/>
      <c r="F81" s="917"/>
      <c r="G81" s="917"/>
      <c r="H81" s="917"/>
      <c r="I81" s="917"/>
      <c r="J81" s="918"/>
    </row>
    <row r="82" spans="1:10">
      <c r="A82" s="14"/>
      <c r="B82" s="4"/>
      <c r="C82" s="4"/>
      <c r="D82" s="4"/>
      <c r="E82" s="4"/>
      <c r="F82" s="4"/>
      <c r="G82" s="4"/>
      <c r="H82" s="4"/>
      <c r="I82" s="4"/>
      <c r="J82" s="10"/>
    </row>
    <row r="83" spans="1:10" ht="4.5" customHeight="1" thickBot="1">
      <c r="A83" s="16"/>
      <c r="B83" s="12"/>
      <c r="C83" s="12"/>
      <c r="D83" s="12"/>
      <c r="E83" s="12"/>
      <c r="F83" s="12"/>
      <c r="G83" s="12"/>
      <c r="H83" s="12"/>
      <c r="I83" s="12"/>
      <c r="J83" s="13"/>
    </row>
  </sheetData>
  <mergeCells count="38">
    <mergeCell ref="A1:C1"/>
    <mergeCell ref="D1:G1"/>
    <mergeCell ref="H1:J1"/>
    <mergeCell ref="A2:J2"/>
    <mergeCell ref="A3:J3"/>
    <mergeCell ref="B23:C24"/>
    <mergeCell ref="D23:J25"/>
    <mergeCell ref="A4:J4"/>
    <mergeCell ref="A5:J5"/>
    <mergeCell ref="A6:J6"/>
    <mergeCell ref="A8:J8"/>
    <mergeCell ref="A10:J10"/>
    <mergeCell ref="D12:J13"/>
    <mergeCell ref="D15:J21"/>
    <mergeCell ref="B27:C29"/>
    <mergeCell ref="D27:J30"/>
    <mergeCell ref="B31:C32"/>
    <mergeCell ref="D31:J32"/>
    <mergeCell ref="B34:C36"/>
    <mergeCell ref="D34:J36"/>
    <mergeCell ref="B38:C39"/>
    <mergeCell ref="D38:J39"/>
    <mergeCell ref="D41:J42"/>
    <mergeCell ref="B44:C44"/>
    <mergeCell ref="D44:J45"/>
    <mergeCell ref="B41:C42"/>
    <mergeCell ref="B47:C49"/>
    <mergeCell ref="D47:J49"/>
    <mergeCell ref="B51:C55"/>
    <mergeCell ref="D51:J52"/>
    <mergeCell ref="B57:C59"/>
    <mergeCell ref="D57:J59"/>
    <mergeCell ref="D72:J81"/>
    <mergeCell ref="B72:C73"/>
    <mergeCell ref="B61:C64"/>
    <mergeCell ref="D61:J64"/>
    <mergeCell ref="B66:C69"/>
    <mergeCell ref="D66:J69"/>
  </mergeCells>
  <printOptions horizontalCentered="1"/>
  <pageMargins left="0.55118110236220474" right="0.62992125984251968" top="0.74803149606299213" bottom="0.15748031496062992" header="0" footer="0.15748031496062992"/>
  <pageSetup scale="87" fitToHeight="100" orientation="portrait"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B09A5B"/>
  </sheetPr>
  <dimension ref="A1:K107"/>
  <sheetViews>
    <sheetView zoomScale="86" zoomScaleNormal="86" workbookViewId="0">
      <pane ySplit="12" topLeftCell="A13" activePane="bottomLeft" state="frozen"/>
      <selection sqref="A1:C1"/>
      <selection pane="bottomLeft" sqref="A1:C1"/>
    </sheetView>
  </sheetViews>
  <sheetFormatPr baseColWidth="10" defaultRowHeight="12.75"/>
  <cols>
    <col min="1" max="1" width="5.7109375" style="2" customWidth="1"/>
    <col min="2" max="2" width="68.28515625" style="2" customWidth="1"/>
    <col min="3" max="3" width="10.7109375" style="2" customWidth="1"/>
    <col min="4" max="4" width="5.7109375" style="2" customWidth="1"/>
    <col min="5" max="6" width="21.5703125" style="2" customWidth="1"/>
    <col min="7" max="7" width="20.140625" style="2" customWidth="1"/>
    <col min="8" max="8" width="20.28515625" style="2" customWidth="1"/>
    <col min="9" max="16384" width="11.42578125" style="2"/>
  </cols>
  <sheetData>
    <row r="1" spans="1:11" ht="18" customHeight="1">
      <c r="A1" s="1017" t="s">
        <v>0</v>
      </c>
      <c r="B1" s="1017"/>
      <c r="C1" s="1017"/>
      <c r="D1" s="1017"/>
      <c r="E1" s="1017"/>
      <c r="F1" s="1017"/>
      <c r="G1" s="1017"/>
      <c r="H1" s="1017"/>
      <c r="I1" s="3"/>
      <c r="J1" s="3"/>
    </row>
    <row r="2" spans="1:11" ht="18" customHeight="1">
      <c r="A2" s="1017" t="str">
        <f>'3.INFORME DE OBLIGACIONES-LDF3'!A2:L2</f>
        <v>SECRETARIA EJECUTIVA DEL SISTEMA ANTICORRUPCION DEL ESTADO DE CHIAPAS</v>
      </c>
      <c r="B2" s="1017"/>
      <c r="C2" s="1017"/>
      <c r="D2" s="1017"/>
      <c r="E2" s="1017"/>
      <c r="F2" s="1017"/>
      <c r="G2" s="1017"/>
      <c r="H2" s="1017"/>
      <c r="I2" s="3"/>
      <c r="J2" s="3"/>
    </row>
    <row r="3" spans="1:11" ht="9.9499999999999993" customHeight="1">
      <c r="A3" s="691"/>
      <c r="B3" s="691"/>
      <c r="C3" s="691"/>
      <c r="D3" s="691"/>
      <c r="E3" s="691"/>
      <c r="F3" s="691"/>
      <c r="G3" s="691"/>
      <c r="H3" s="691"/>
      <c r="I3" s="3"/>
      <c r="J3" s="3"/>
    </row>
    <row r="4" spans="1:11" ht="18" customHeight="1">
      <c r="A4" s="1017" t="s">
        <v>1592</v>
      </c>
      <c r="B4" s="1017"/>
      <c r="C4" s="1017"/>
      <c r="D4" s="1017"/>
      <c r="E4" s="1017"/>
      <c r="F4" s="1017"/>
      <c r="G4" s="1017"/>
      <c r="H4" s="1017"/>
      <c r="I4" s="3"/>
      <c r="J4" s="3"/>
    </row>
    <row r="5" spans="1:11" ht="18" customHeight="1">
      <c r="A5" s="1017" t="s">
        <v>1312</v>
      </c>
      <c r="B5" s="1017"/>
      <c r="C5" s="1017"/>
      <c r="D5" s="1017"/>
      <c r="E5" s="1017"/>
      <c r="F5" s="1017"/>
      <c r="G5" s="1017"/>
      <c r="H5" s="1017"/>
      <c r="I5" s="3"/>
      <c r="J5" s="3"/>
    </row>
    <row r="6" spans="1:11" ht="18" customHeight="1">
      <c r="A6" s="1017" t="str">
        <f>'3.INFORME DE OBLIGACIONES-LDF3'!A6:L6</f>
        <v>DEL 1 DE ENERO AL 31 DE MARZO DE 2021</v>
      </c>
      <c r="B6" s="1017"/>
      <c r="C6" s="1017"/>
      <c r="D6" s="1017"/>
      <c r="E6" s="1017"/>
      <c r="F6" s="1017"/>
      <c r="G6" s="1017"/>
      <c r="H6" s="1017"/>
      <c r="I6" s="3"/>
      <c r="J6" s="3"/>
    </row>
    <row r="7" spans="1:11" ht="15">
      <c r="A7" s="411"/>
      <c r="B7" s="411"/>
      <c r="C7" s="411"/>
      <c r="D7" s="411"/>
      <c r="E7" s="411"/>
      <c r="F7" s="411"/>
      <c r="G7" s="339"/>
      <c r="H7" s="19" t="s">
        <v>485</v>
      </c>
      <c r="I7" s="3"/>
      <c r="J7" s="3"/>
    </row>
    <row r="8" spans="1:11" ht="15">
      <c r="A8" s="411"/>
      <c r="B8" s="411"/>
      <c r="C8" s="411"/>
      <c r="D8" s="411"/>
      <c r="E8" s="411"/>
      <c r="F8" s="411"/>
      <c r="G8" s="20" t="s">
        <v>5</v>
      </c>
      <c r="H8" s="21">
        <f>'3.INFORME DE OBLIGACIONES-LDF3'!L8</f>
        <v>44314</v>
      </c>
      <c r="I8" s="3"/>
      <c r="J8" s="3"/>
    </row>
    <row r="9" spans="1:11" ht="5.0999999999999996" customHeight="1">
      <c r="A9" s="411"/>
      <c r="B9" s="411"/>
      <c r="C9" s="411"/>
      <c r="D9" s="411"/>
      <c r="E9" s="411"/>
      <c r="F9" s="411"/>
      <c r="G9" s="411"/>
      <c r="H9" s="411"/>
      <c r="I9" s="3"/>
      <c r="J9" s="3"/>
    </row>
    <row r="10" spans="1:11" ht="15.75">
      <c r="A10" s="339"/>
      <c r="B10" s="339"/>
      <c r="C10" s="339"/>
      <c r="D10" s="339"/>
      <c r="E10" s="339"/>
      <c r="F10" s="339"/>
      <c r="G10" s="4"/>
      <c r="H10" s="413" t="s">
        <v>1311</v>
      </c>
      <c r="I10" s="3"/>
      <c r="J10" s="3"/>
    </row>
    <row r="11" spans="1:11" ht="5.0999999999999996" customHeight="1" thickBot="1">
      <c r="A11" s="4"/>
      <c r="B11" s="4"/>
      <c r="C11" s="4"/>
      <c r="D11" s="4"/>
      <c r="E11" s="4"/>
      <c r="F11" s="4"/>
      <c r="G11" s="4"/>
      <c r="H11" s="4"/>
    </row>
    <row r="12" spans="1:11" ht="32.1" customHeight="1" thickBot="1">
      <c r="A12" s="1047" t="s">
        <v>484</v>
      </c>
      <c r="B12" s="1057"/>
      <c r="C12" s="1057"/>
      <c r="D12" s="1057"/>
      <c r="E12" s="1048"/>
      <c r="F12" s="706" t="s">
        <v>1090</v>
      </c>
      <c r="G12" s="706" t="s">
        <v>767</v>
      </c>
      <c r="H12" s="710" t="s">
        <v>1091</v>
      </c>
    </row>
    <row r="13" spans="1:11" ht="5.25" customHeight="1">
      <c r="A13" s="15"/>
      <c r="B13" s="15"/>
      <c r="C13" s="15"/>
      <c r="D13" s="15"/>
      <c r="E13" s="15"/>
      <c r="F13" s="4"/>
      <c r="G13" s="4"/>
      <c r="H13" s="4"/>
    </row>
    <row r="14" spans="1:11" s="40" customFormat="1" ht="15" customHeight="1">
      <c r="A14" s="42"/>
      <c r="B14" s="42"/>
      <c r="C14" s="42"/>
      <c r="D14" s="42"/>
      <c r="E14" s="167"/>
      <c r="F14" s="168"/>
      <c r="G14" s="168"/>
      <c r="H14" s="168"/>
    </row>
    <row r="15" spans="1:11" s="40" customFormat="1" ht="15" customHeight="1">
      <c r="A15" s="39" t="s">
        <v>1226</v>
      </c>
      <c r="B15" s="39"/>
      <c r="C15" s="39"/>
      <c r="D15" s="39"/>
      <c r="E15" s="167"/>
      <c r="F15" s="453">
        <f>SUM(F16:F18)</f>
        <v>0</v>
      </c>
      <c r="G15" s="453">
        <f>SUM(G16:G18)</f>
        <v>0</v>
      </c>
      <c r="H15" s="453">
        <f>SUM(H16:H18)</f>
        <v>0</v>
      </c>
      <c r="I15" s="1060"/>
      <c r="J15" s="1060"/>
      <c r="K15" s="1060"/>
    </row>
    <row r="16" spans="1:11" s="40" customFormat="1" ht="15" customHeight="1">
      <c r="A16" s="42"/>
      <c r="B16" s="42" t="s">
        <v>1098</v>
      </c>
      <c r="C16" s="42"/>
      <c r="D16" s="42"/>
      <c r="E16" s="167"/>
      <c r="F16" s="421"/>
      <c r="G16" s="482"/>
      <c r="H16" s="482"/>
      <c r="I16" s="1060"/>
      <c r="J16" s="1060"/>
      <c r="K16" s="1060"/>
    </row>
    <row r="17" spans="1:8" s="40" customFormat="1" ht="15" customHeight="1">
      <c r="A17" s="39"/>
      <c r="B17" s="42" t="s">
        <v>1100</v>
      </c>
      <c r="C17" s="39"/>
      <c r="D17" s="39"/>
      <c r="E17" s="41"/>
      <c r="F17" s="482"/>
      <c r="G17" s="482"/>
      <c r="H17" s="482"/>
    </row>
    <row r="18" spans="1:8" s="40" customFormat="1" ht="15" customHeight="1">
      <c r="A18" s="42"/>
      <c r="B18" s="42" t="s">
        <v>1227</v>
      </c>
      <c r="C18" s="42"/>
      <c r="D18" s="42"/>
      <c r="E18" s="421"/>
      <c r="F18" s="482"/>
      <c r="G18" s="482"/>
      <c r="H18" s="482"/>
    </row>
    <row r="19" spans="1:8" s="40" customFormat="1" ht="9.9499999999999993" customHeight="1">
      <c r="A19" s="42"/>
      <c r="B19" s="42"/>
      <c r="C19" s="42"/>
      <c r="D19" s="42"/>
      <c r="E19" s="421"/>
      <c r="F19" s="482"/>
      <c r="G19" s="482"/>
      <c r="H19" s="482"/>
    </row>
    <row r="20" spans="1:8" s="40" customFormat="1" ht="15" customHeight="1">
      <c r="A20" s="39" t="s">
        <v>1228</v>
      </c>
      <c r="B20" s="42"/>
      <c r="C20" s="42"/>
      <c r="D20" s="42"/>
      <c r="E20" s="421"/>
      <c r="F20" s="453">
        <f>SUM(F21:F22)</f>
        <v>0</v>
      </c>
      <c r="G20" s="453">
        <f>SUM(G21:G22)</f>
        <v>0</v>
      </c>
      <c r="H20" s="453">
        <f>SUM(H21:H22)</f>
        <v>0</v>
      </c>
    </row>
    <row r="21" spans="1:8" s="40" customFormat="1" ht="15" customHeight="1">
      <c r="A21" s="42"/>
      <c r="B21" s="42" t="s">
        <v>1232</v>
      </c>
      <c r="C21" s="42"/>
      <c r="D21" s="42"/>
      <c r="E21" s="167"/>
      <c r="F21" s="482"/>
      <c r="G21" s="482"/>
      <c r="H21" s="482"/>
    </row>
    <row r="22" spans="1:8" s="40" customFormat="1" ht="15" customHeight="1">
      <c r="A22" s="39"/>
      <c r="B22" s="42" t="s">
        <v>1233</v>
      </c>
      <c r="C22" s="39"/>
      <c r="D22" s="39"/>
      <c r="E22" s="421"/>
      <c r="F22" s="482"/>
      <c r="G22" s="482"/>
      <c r="H22" s="482"/>
    </row>
    <row r="23" spans="1:8" s="40" customFormat="1" ht="9.9499999999999993" customHeight="1">
      <c r="A23" s="42"/>
      <c r="B23" s="42"/>
      <c r="C23" s="42"/>
      <c r="D23" s="42"/>
      <c r="E23" s="167"/>
      <c r="F23" s="421"/>
      <c r="G23" s="421"/>
      <c r="H23" s="421"/>
    </row>
    <row r="24" spans="1:8" s="40" customFormat="1">
      <c r="A24" s="39" t="s">
        <v>1229</v>
      </c>
      <c r="B24" s="42"/>
      <c r="C24" s="42"/>
      <c r="D24" s="42"/>
      <c r="E24" s="167"/>
      <c r="F24" s="462">
        <f>SUM(F25:F26)</f>
        <v>0</v>
      </c>
      <c r="G24" s="453">
        <f>SUM(G25:G26)</f>
        <v>0</v>
      </c>
      <c r="H24" s="453">
        <f>SUM(H25:H26)</f>
        <v>0</v>
      </c>
    </row>
    <row r="25" spans="1:8" s="40" customFormat="1" ht="15" customHeight="1">
      <c r="A25" s="42"/>
      <c r="B25" s="42" t="s">
        <v>1230</v>
      </c>
      <c r="C25" s="42"/>
      <c r="D25" s="42"/>
      <c r="E25" s="167"/>
      <c r="F25" s="463"/>
      <c r="G25" s="482"/>
      <c r="H25" s="482"/>
    </row>
    <row r="26" spans="1:8" s="40" customFormat="1" ht="15" customHeight="1">
      <c r="A26" s="42"/>
      <c r="B26" s="42" t="s">
        <v>1231</v>
      </c>
      <c r="C26" s="42"/>
      <c r="D26" s="42"/>
      <c r="E26" s="167"/>
      <c r="F26" s="463"/>
      <c r="G26" s="482"/>
      <c r="H26" s="482"/>
    </row>
    <row r="27" spans="1:8" s="40" customFormat="1" ht="9.9499999999999993" customHeight="1">
      <c r="A27" s="42"/>
      <c r="B27" s="42"/>
      <c r="C27" s="42"/>
      <c r="D27" s="42"/>
      <c r="E27" s="167"/>
      <c r="F27" s="421"/>
      <c r="G27" s="421"/>
      <c r="H27" s="421"/>
    </row>
    <row r="28" spans="1:8" s="40" customFormat="1" ht="15" customHeight="1">
      <c r="A28" s="39" t="s">
        <v>1235</v>
      </c>
      <c r="B28" s="39"/>
      <c r="C28" s="39"/>
      <c r="D28" s="39"/>
      <c r="E28" s="41"/>
      <c r="F28" s="453">
        <f>SUM(F15-F20+F24)</f>
        <v>0</v>
      </c>
      <c r="G28" s="453">
        <f t="shared" ref="G28:H28" si="0">SUM(G15-G20+G24)</f>
        <v>0</v>
      </c>
      <c r="H28" s="453">
        <f t="shared" si="0"/>
        <v>0</v>
      </c>
    </row>
    <row r="29" spans="1:8" s="40" customFormat="1" ht="9.9499999999999993" customHeight="1">
      <c r="A29" s="42"/>
      <c r="B29" s="42"/>
      <c r="C29" s="42"/>
      <c r="D29" s="42"/>
      <c r="E29" s="167"/>
      <c r="F29" s="421"/>
      <c r="G29" s="421"/>
      <c r="H29" s="421"/>
    </row>
    <row r="30" spans="1:8" s="40" customFormat="1" ht="15" customHeight="1">
      <c r="A30" s="39" t="s">
        <v>1234</v>
      </c>
      <c r="B30" s="39"/>
      <c r="C30" s="39"/>
      <c r="D30" s="39"/>
      <c r="E30" s="41"/>
      <c r="F30" s="453">
        <f>SUM(F28-F18)</f>
        <v>0</v>
      </c>
      <c r="G30" s="453">
        <f t="shared" ref="G30:H30" si="1">SUM(G28-G18)</f>
        <v>0</v>
      </c>
      <c r="H30" s="453">
        <f t="shared" si="1"/>
        <v>0</v>
      </c>
    </row>
    <row r="31" spans="1:8" s="40" customFormat="1" ht="9.9499999999999993" customHeight="1">
      <c r="A31" s="42"/>
      <c r="B31" s="42"/>
      <c r="C31" s="42"/>
      <c r="D31" s="42"/>
      <c r="E31" s="421"/>
      <c r="F31" s="421"/>
      <c r="G31" s="421"/>
      <c r="H31" s="421"/>
    </row>
    <row r="32" spans="1:8" s="40" customFormat="1" ht="15" customHeight="1">
      <c r="A32" s="39" t="s">
        <v>1236</v>
      </c>
      <c r="B32" s="42"/>
      <c r="C32" s="42"/>
      <c r="D32" s="42"/>
      <c r="E32" s="421"/>
      <c r="F32" s="453">
        <f>SUM(F30-F24)</f>
        <v>0</v>
      </c>
      <c r="G32" s="453">
        <f t="shared" ref="G32:H32" si="2">SUM(G30-G24)</f>
        <v>0</v>
      </c>
      <c r="H32" s="453">
        <f t="shared" si="2"/>
        <v>0</v>
      </c>
    </row>
    <row r="33" spans="1:8" s="40" customFormat="1" ht="5.0999999999999996" customHeight="1">
      <c r="A33" s="460"/>
      <c r="B33" s="460"/>
      <c r="C33" s="460"/>
      <c r="D33" s="460"/>
      <c r="E33" s="198"/>
      <c r="F33" s="172"/>
      <c r="G33" s="172"/>
      <c r="H33" s="172"/>
    </row>
    <row r="34" spans="1:8" s="40" customFormat="1" ht="15" customHeight="1" thickBot="1">
      <c r="A34" s="439"/>
      <c r="B34" s="439"/>
      <c r="C34" s="439"/>
      <c r="D34" s="439"/>
      <c r="E34" s="440"/>
      <c r="F34" s="441"/>
      <c r="G34" s="441"/>
      <c r="H34" s="441"/>
    </row>
    <row r="35" spans="1:8" s="40" customFormat="1" ht="30" customHeight="1" thickBot="1">
      <c r="A35" s="1047" t="s">
        <v>484</v>
      </c>
      <c r="B35" s="1057"/>
      <c r="C35" s="1057"/>
      <c r="D35" s="1057"/>
      <c r="E35" s="1048"/>
      <c r="F35" s="706" t="s">
        <v>1092</v>
      </c>
      <c r="G35" s="706" t="s">
        <v>767</v>
      </c>
      <c r="H35" s="710" t="s">
        <v>768</v>
      </c>
    </row>
    <row r="36" spans="1:8" s="40" customFormat="1" ht="5.0999999999999996" customHeight="1">
      <c r="A36" s="15"/>
      <c r="B36" s="15"/>
      <c r="C36" s="15"/>
      <c r="D36" s="15"/>
      <c r="E36" s="15"/>
      <c r="F36" s="4"/>
      <c r="G36" s="4"/>
      <c r="H36" s="4"/>
    </row>
    <row r="37" spans="1:8" s="40" customFormat="1" ht="12.75" customHeight="1">
      <c r="A37" s="42"/>
      <c r="B37" s="42"/>
      <c r="C37" s="42"/>
      <c r="D37" s="42"/>
      <c r="E37" s="167"/>
      <c r="F37" s="168"/>
      <c r="G37" s="168"/>
      <c r="H37" s="168"/>
    </row>
    <row r="38" spans="1:8" s="40" customFormat="1" ht="12.75" customHeight="1">
      <c r="A38" s="39" t="s">
        <v>1237</v>
      </c>
      <c r="B38" s="39"/>
      <c r="C38" s="39"/>
      <c r="D38" s="39"/>
      <c r="E38" s="167"/>
      <c r="F38" s="453">
        <f>SUM(F39:F40)</f>
        <v>0</v>
      </c>
      <c r="G38" s="453">
        <f>SUM(G39:G40)</f>
        <v>0</v>
      </c>
      <c r="H38" s="453">
        <f>SUM(H39:H40)</f>
        <v>0</v>
      </c>
    </row>
    <row r="39" spans="1:8" s="40" customFormat="1" ht="12.75" customHeight="1">
      <c r="A39" s="42"/>
      <c r="B39" s="42" t="s">
        <v>1238</v>
      </c>
      <c r="C39" s="42"/>
      <c r="D39" s="42"/>
      <c r="E39" s="167"/>
      <c r="F39" s="482"/>
      <c r="G39" s="482"/>
      <c r="H39" s="482"/>
    </row>
    <row r="40" spans="1:8" s="40" customFormat="1" ht="12.75" customHeight="1">
      <c r="A40" s="39"/>
      <c r="B40" s="42" t="s">
        <v>1239</v>
      </c>
      <c r="C40" s="39"/>
      <c r="D40" s="39"/>
      <c r="E40" s="41"/>
      <c r="F40" s="482"/>
      <c r="G40" s="482"/>
      <c r="H40" s="482"/>
    </row>
    <row r="41" spans="1:8" s="40" customFormat="1" ht="9.9499999999999993" customHeight="1">
      <c r="A41" s="42"/>
      <c r="B41" s="42"/>
      <c r="C41" s="42"/>
      <c r="D41" s="42"/>
      <c r="E41" s="421"/>
      <c r="F41" s="421"/>
      <c r="G41" s="421"/>
      <c r="H41" s="421"/>
    </row>
    <row r="42" spans="1:8" s="40" customFormat="1" ht="12.75" customHeight="1">
      <c r="A42" s="39" t="s">
        <v>1240</v>
      </c>
      <c r="B42" s="42"/>
      <c r="C42" s="42"/>
      <c r="D42" s="42"/>
      <c r="E42" s="421"/>
      <c r="F42" s="453">
        <f>SUM(F32+F38)</f>
        <v>0</v>
      </c>
      <c r="G42" s="453">
        <f>SUM(G32+G38)</f>
        <v>0</v>
      </c>
      <c r="H42" s="453">
        <f>SUM(H32+H38)</f>
        <v>0</v>
      </c>
    </row>
    <row r="43" spans="1:8" s="40" customFormat="1" ht="5.0999999999999996" customHeight="1">
      <c r="A43" s="461"/>
      <c r="B43" s="460"/>
      <c r="C43" s="460"/>
      <c r="D43" s="460"/>
      <c r="E43" s="172"/>
      <c r="F43" s="172"/>
      <c r="G43" s="172"/>
      <c r="H43" s="172"/>
    </row>
    <row r="44" spans="1:8" s="40" customFormat="1" ht="15" customHeight="1" thickBot="1">
      <c r="A44" s="39"/>
      <c r="B44" s="42"/>
      <c r="C44" s="42"/>
      <c r="D44" s="42"/>
      <c r="E44" s="421"/>
      <c r="F44" s="421"/>
      <c r="G44" s="421"/>
      <c r="H44" s="421"/>
    </row>
    <row r="45" spans="1:8" s="40" customFormat="1" ht="32.1" customHeight="1" thickBot="1">
      <c r="A45" s="1047" t="s">
        <v>484</v>
      </c>
      <c r="B45" s="1057"/>
      <c r="C45" s="1057"/>
      <c r="D45" s="1057"/>
      <c r="E45" s="1048"/>
      <c r="F45" s="706" t="s">
        <v>1090</v>
      </c>
      <c r="G45" s="706" t="s">
        <v>767</v>
      </c>
      <c r="H45" s="710" t="s">
        <v>1091</v>
      </c>
    </row>
    <row r="46" spans="1:8" s="40" customFormat="1" ht="5.0999999999999996" customHeight="1">
      <c r="A46" s="15"/>
      <c r="B46" s="15"/>
      <c r="C46" s="15"/>
      <c r="D46" s="15"/>
      <c r="E46" s="15"/>
      <c r="F46" s="4"/>
      <c r="G46" s="4"/>
      <c r="H46" s="4"/>
    </row>
    <row r="47" spans="1:8" s="40" customFormat="1" ht="12.75" customHeight="1">
      <c r="A47" s="42"/>
      <c r="B47" s="42"/>
      <c r="C47" s="42"/>
      <c r="D47" s="42"/>
      <c r="E47" s="167"/>
      <c r="F47" s="168"/>
      <c r="G47" s="168"/>
      <c r="H47" s="168"/>
    </row>
    <row r="48" spans="1:8" s="40" customFormat="1" ht="12.75" customHeight="1">
      <c r="A48" s="39" t="s">
        <v>1241</v>
      </c>
      <c r="B48" s="39"/>
      <c r="C48" s="39"/>
      <c r="D48" s="39"/>
      <c r="E48" s="167"/>
      <c r="F48" s="453">
        <f>SUM(F49:F50)</f>
        <v>0</v>
      </c>
      <c r="G48" s="453">
        <f>SUM(G49:G50)</f>
        <v>0</v>
      </c>
      <c r="H48" s="453">
        <f>SUM(H49:H50)</f>
        <v>0</v>
      </c>
    </row>
    <row r="49" spans="1:8" s="40" customFormat="1" ht="12.75" customHeight="1">
      <c r="A49" s="42"/>
      <c r="B49" s="42" t="s">
        <v>1242</v>
      </c>
      <c r="C49" s="42"/>
      <c r="D49" s="42"/>
      <c r="E49" s="167"/>
      <c r="F49" s="482"/>
      <c r="G49" s="482"/>
      <c r="H49" s="482"/>
    </row>
    <row r="50" spans="1:8" s="40" customFormat="1" ht="12.75" customHeight="1">
      <c r="A50" s="39"/>
      <c r="B50" s="42" t="s">
        <v>1243</v>
      </c>
      <c r="C50" s="39"/>
      <c r="D50" s="39"/>
      <c r="E50" s="41"/>
      <c r="F50" s="482"/>
      <c r="G50" s="482"/>
      <c r="H50" s="482"/>
    </row>
    <row r="51" spans="1:8" s="40" customFormat="1" ht="9.9499999999999993" customHeight="1">
      <c r="A51" s="42"/>
      <c r="B51" s="42"/>
      <c r="C51" s="42"/>
      <c r="D51" s="42"/>
      <c r="E51" s="421"/>
      <c r="F51" s="421"/>
      <c r="G51" s="421"/>
      <c r="H51" s="421"/>
    </row>
    <row r="52" spans="1:8" s="40" customFormat="1" ht="12.75" customHeight="1">
      <c r="A52" s="39" t="s">
        <v>1244</v>
      </c>
      <c r="B52" s="39"/>
      <c r="C52" s="39"/>
      <c r="D52" s="39"/>
      <c r="E52" s="167"/>
      <c r="F52" s="453">
        <f>SUM(F53:F54)</f>
        <v>0</v>
      </c>
      <c r="G52" s="453">
        <f>SUM(G53:G54)</f>
        <v>0</v>
      </c>
      <c r="H52" s="453">
        <f>SUM(H53:H54)</f>
        <v>0</v>
      </c>
    </row>
    <row r="53" spans="1:8" s="40" customFormat="1" ht="12.75" customHeight="1">
      <c r="A53" s="42"/>
      <c r="B53" s="42" t="s">
        <v>1245</v>
      </c>
      <c r="C53" s="42"/>
      <c r="D53" s="42"/>
      <c r="E53" s="167"/>
      <c r="F53" s="482"/>
      <c r="G53" s="482"/>
      <c r="H53" s="482"/>
    </row>
    <row r="54" spans="1:8" s="40" customFormat="1" ht="12.75" customHeight="1">
      <c r="A54" s="39"/>
      <c r="B54" s="42" t="s">
        <v>1246</v>
      </c>
      <c r="C54" s="39"/>
      <c r="D54" s="39"/>
      <c r="E54" s="41"/>
      <c r="F54" s="482"/>
      <c r="G54" s="482"/>
      <c r="H54" s="482"/>
    </row>
    <row r="55" spans="1:8" s="40" customFormat="1" ht="9.9499999999999993" customHeight="1">
      <c r="A55" s="39"/>
      <c r="B55" s="42"/>
      <c r="C55" s="39"/>
      <c r="D55" s="39"/>
      <c r="E55" s="41"/>
      <c r="F55" s="47"/>
      <c r="G55" s="47"/>
      <c r="H55" s="47"/>
    </row>
    <row r="56" spans="1:8" s="40" customFormat="1" ht="12.75" customHeight="1">
      <c r="A56" s="39" t="s">
        <v>1247</v>
      </c>
      <c r="B56" s="42"/>
      <c r="C56" s="42"/>
      <c r="D56" s="42"/>
      <c r="E56" s="421"/>
      <c r="F56" s="453">
        <f>SUM(F48-F52)</f>
        <v>0</v>
      </c>
      <c r="G56" s="453">
        <f>SUM(G48-G52)</f>
        <v>0</v>
      </c>
      <c r="H56" s="453">
        <f>SUM(H48-H52)</f>
        <v>0</v>
      </c>
    </row>
    <row r="57" spans="1:8" s="40" customFormat="1" ht="5.0999999999999996" customHeight="1">
      <c r="A57" s="461"/>
      <c r="B57" s="460"/>
      <c r="C57" s="460"/>
      <c r="D57" s="460"/>
      <c r="E57" s="172"/>
      <c r="F57" s="172"/>
      <c r="G57" s="172"/>
      <c r="H57" s="172"/>
    </row>
    <row r="58" spans="1:8" s="40" customFormat="1" ht="15" customHeight="1" thickBot="1">
      <c r="A58" s="442"/>
      <c r="B58" s="442"/>
      <c r="C58" s="442"/>
      <c r="D58" s="442"/>
      <c r="E58" s="443"/>
      <c r="F58" s="441"/>
      <c r="G58" s="441"/>
      <c r="H58" s="443"/>
    </row>
    <row r="59" spans="1:8" s="40" customFormat="1" ht="32.1" customHeight="1" thickBot="1">
      <c r="A59" s="1047" t="s">
        <v>484</v>
      </c>
      <c r="B59" s="1057"/>
      <c r="C59" s="1057"/>
      <c r="D59" s="1057"/>
      <c r="E59" s="1048"/>
      <c r="F59" s="706" t="s">
        <v>1090</v>
      </c>
      <c r="G59" s="706" t="s">
        <v>767</v>
      </c>
      <c r="H59" s="710" t="s">
        <v>1091</v>
      </c>
    </row>
    <row r="60" spans="1:8" s="40" customFormat="1" ht="5.0999999999999996" customHeight="1">
      <c r="A60" s="15"/>
      <c r="B60" s="15"/>
      <c r="C60" s="15"/>
      <c r="D60" s="15"/>
      <c r="E60" s="15"/>
      <c r="F60" s="4"/>
      <c r="G60" s="4"/>
      <c r="H60" s="4"/>
    </row>
    <row r="61" spans="1:8" s="40" customFormat="1" ht="12.75" customHeight="1">
      <c r="A61" s="42"/>
      <c r="B61" s="42"/>
      <c r="C61" s="42"/>
      <c r="D61" s="42"/>
      <c r="E61" s="167"/>
      <c r="F61" s="168"/>
      <c r="G61" s="168"/>
      <c r="H61" s="168"/>
    </row>
    <row r="62" spans="1:8" s="40" customFormat="1" ht="12.75" customHeight="1">
      <c r="A62" s="42" t="s">
        <v>1248</v>
      </c>
      <c r="B62" s="42"/>
      <c r="C62" s="39"/>
      <c r="D62" s="39"/>
      <c r="E62" s="167"/>
      <c r="F62" s="171">
        <f>SUM(F16)</f>
        <v>0</v>
      </c>
      <c r="G62" s="171">
        <f>SUM(G16)</f>
        <v>0</v>
      </c>
      <c r="H62" s="171">
        <f>SUM(H16)</f>
        <v>0</v>
      </c>
    </row>
    <row r="63" spans="1:8" s="40" customFormat="1" ht="9.9499999999999993" customHeight="1">
      <c r="A63" s="42"/>
      <c r="B63" s="42"/>
      <c r="C63" s="39"/>
      <c r="D63" s="39"/>
      <c r="E63" s="167"/>
      <c r="F63" s="171"/>
      <c r="G63" s="171"/>
      <c r="H63" s="171"/>
    </row>
    <row r="64" spans="1:8" s="40" customFormat="1" ht="12.75" customHeight="1">
      <c r="A64" s="42" t="s">
        <v>1249</v>
      </c>
      <c r="B64" s="42"/>
      <c r="C64" s="42"/>
      <c r="D64" s="42"/>
      <c r="E64" s="167"/>
      <c r="F64" s="171">
        <f>SUM(F65-F66)</f>
        <v>0</v>
      </c>
      <c r="G64" s="171">
        <f>SUM(G65-G66)</f>
        <v>0</v>
      </c>
      <c r="H64" s="171">
        <f>SUM(H65-H66)</f>
        <v>0</v>
      </c>
    </row>
    <row r="65" spans="1:8" s="40" customFormat="1" ht="12.75" customHeight="1">
      <c r="A65" s="39"/>
      <c r="B65" s="42" t="s">
        <v>1242</v>
      </c>
      <c r="C65" s="39"/>
      <c r="D65" s="39"/>
      <c r="E65" s="41"/>
      <c r="F65" s="482">
        <f>SUM(F49)</f>
        <v>0</v>
      </c>
      <c r="G65" s="482">
        <f>SUM(G49)</f>
        <v>0</v>
      </c>
      <c r="H65" s="482">
        <f>SUM(H49)</f>
        <v>0</v>
      </c>
    </row>
    <row r="66" spans="1:8" s="40" customFormat="1" ht="12.75" customHeight="1">
      <c r="A66" s="42"/>
      <c r="B66" s="42" t="s">
        <v>1245</v>
      </c>
      <c r="C66" s="42"/>
      <c r="D66" s="42"/>
      <c r="E66" s="421"/>
      <c r="F66" s="482">
        <f>SUM(F53)</f>
        <v>0</v>
      </c>
      <c r="G66" s="482">
        <f>SUM(G53)</f>
        <v>0</v>
      </c>
      <c r="H66" s="482">
        <f>SUM(H53)</f>
        <v>0</v>
      </c>
    </row>
    <row r="67" spans="1:8" s="40" customFormat="1" ht="9.9499999999999993" customHeight="1">
      <c r="A67" s="42"/>
      <c r="B67" s="42"/>
      <c r="C67" s="42"/>
      <c r="D67" s="42"/>
      <c r="E67" s="421"/>
      <c r="F67" s="421"/>
      <c r="G67" s="421"/>
      <c r="H67" s="421"/>
    </row>
    <row r="68" spans="1:8" s="40" customFormat="1" ht="12.75" customHeight="1">
      <c r="A68" s="42" t="s">
        <v>1250</v>
      </c>
      <c r="B68" s="39"/>
      <c r="C68" s="39"/>
      <c r="D68" s="39"/>
      <c r="E68" s="167"/>
      <c r="F68" s="171">
        <f>SUM(F21)</f>
        <v>0</v>
      </c>
      <c r="G68" s="171">
        <f>SUM(G21)</f>
        <v>0</v>
      </c>
      <c r="H68" s="171">
        <f>SUM(H21)</f>
        <v>0</v>
      </c>
    </row>
    <row r="69" spans="1:8" s="40" customFormat="1" ht="9.9499999999999993" customHeight="1">
      <c r="A69" s="42"/>
      <c r="B69" s="42"/>
      <c r="C69" s="42"/>
      <c r="D69" s="42"/>
      <c r="E69" s="167"/>
      <c r="F69" s="171"/>
      <c r="G69" s="171"/>
      <c r="H69" s="171"/>
    </row>
    <row r="70" spans="1:8" s="40" customFormat="1" ht="12.75" customHeight="1">
      <c r="A70" s="42" t="s">
        <v>1251</v>
      </c>
      <c r="B70" s="42"/>
      <c r="C70" s="39"/>
      <c r="D70" s="39"/>
      <c r="E70" s="41"/>
      <c r="F70" s="465">
        <f>SUM(F25)</f>
        <v>0</v>
      </c>
      <c r="G70" s="464">
        <f>SUM(G25)</f>
        <v>0</v>
      </c>
      <c r="H70" s="464">
        <f>SUM(H25)</f>
        <v>0</v>
      </c>
    </row>
    <row r="71" spans="1:8" s="40" customFormat="1" ht="9.9499999999999993" customHeight="1">
      <c r="A71" s="39"/>
      <c r="B71" s="42"/>
      <c r="C71" s="39"/>
      <c r="D71" s="39"/>
      <c r="E71" s="41"/>
      <c r="F71" s="47"/>
      <c r="G71" s="47"/>
      <c r="H71" s="47"/>
    </row>
    <row r="72" spans="1:8" s="40" customFormat="1" ht="12.75" customHeight="1">
      <c r="A72" s="39" t="s">
        <v>1252</v>
      </c>
      <c r="B72" s="42"/>
      <c r="C72" s="39"/>
      <c r="D72" s="39"/>
      <c r="E72" s="41"/>
      <c r="F72" s="453">
        <f>SUM(F62+F64-F68+F70)</f>
        <v>0</v>
      </c>
      <c r="G72" s="453">
        <f>SUM(G62+G64-G68+G70)</f>
        <v>0</v>
      </c>
      <c r="H72" s="453">
        <f>SUM(H62+H64-H68+H70)</f>
        <v>0</v>
      </c>
    </row>
    <row r="73" spans="1:8" s="40" customFormat="1" ht="9.9499999999999993" customHeight="1">
      <c r="A73" s="39"/>
      <c r="B73" s="42"/>
      <c r="C73" s="39"/>
      <c r="D73" s="39"/>
      <c r="E73" s="41"/>
      <c r="F73" s="47"/>
      <c r="G73" s="47"/>
      <c r="H73" s="47"/>
    </row>
    <row r="74" spans="1:8" s="40" customFormat="1" ht="12.75" customHeight="1">
      <c r="A74" s="39" t="s">
        <v>1253</v>
      </c>
      <c r="B74" s="42"/>
      <c r="C74" s="42"/>
      <c r="D74" s="42"/>
      <c r="E74" s="421"/>
      <c r="F74" s="453">
        <f>SUM(F72-F64)</f>
        <v>0</v>
      </c>
      <c r="G74" s="453">
        <f>SUM(G72-G64)</f>
        <v>0</v>
      </c>
      <c r="H74" s="453">
        <f>SUM(H72-H64)</f>
        <v>0</v>
      </c>
    </row>
    <row r="75" spans="1:8" s="40" customFormat="1" ht="5.0999999999999996" customHeight="1">
      <c r="A75" s="461"/>
      <c r="B75" s="460"/>
      <c r="C75" s="460"/>
      <c r="D75" s="460"/>
      <c r="E75" s="172"/>
      <c r="F75" s="172"/>
      <c r="G75" s="172"/>
      <c r="H75" s="172"/>
    </row>
    <row r="76" spans="1:8" s="40" customFormat="1" ht="12.75" customHeight="1" thickBot="1">
      <c r="A76" s="439"/>
      <c r="B76" s="439"/>
      <c r="C76" s="439"/>
      <c r="D76" s="439"/>
      <c r="E76" s="440"/>
      <c r="F76" s="441"/>
      <c r="G76" s="441"/>
      <c r="H76" s="441"/>
    </row>
    <row r="77" spans="1:8" s="40" customFormat="1" ht="32.1" customHeight="1" thickBot="1">
      <c r="A77" s="1047" t="s">
        <v>484</v>
      </c>
      <c r="B77" s="1057"/>
      <c r="C77" s="1057"/>
      <c r="D77" s="1057"/>
      <c r="E77" s="1048"/>
      <c r="F77" s="706" t="s">
        <v>1090</v>
      </c>
      <c r="G77" s="706" t="s">
        <v>767</v>
      </c>
      <c r="H77" s="710" t="s">
        <v>1091</v>
      </c>
    </row>
    <row r="78" spans="1:8" s="40" customFormat="1" ht="5.0999999999999996" customHeight="1">
      <c r="A78" s="15"/>
      <c r="B78" s="15"/>
      <c r="C78" s="15"/>
      <c r="D78" s="15"/>
      <c r="E78" s="15"/>
      <c r="F78" s="4"/>
      <c r="G78" s="4"/>
      <c r="H78" s="4"/>
    </row>
    <row r="79" spans="1:8" s="40" customFormat="1" ht="12.75" customHeight="1">
      <c r="A79" s="42"/>
      <c r="B79" s="42"/>
      <c r="C79" s="42"/>
      <c r="D79" s="42"/>
      <c r="E79" s="167"/>
      <c r="F79" s="168"/>
      <c r="G79" s="168"/>
      <c r="H79" s="168"/>
    </row>
    <row r="80" spans="1:8" s="40" customFormat="1" ht="12.75" customHeight="1">
      <c r="A80" s="42" t="s">
        <v>1254</v>
      </c>
      <c r="B80" s="42"/>
      <c r="C80" s="39"/>
      <c r="D80" s="39"/>
      <c r="E80" s="167"/>
      <c r="F80" s="171">
        <f>SUM(F17)</f>
        <v>0</v>
      </c>
      <c r="G80" s="171">
        <f>SUM(G17)</f>
        <v>0</v>
      </c>
      <c r="H80" s="171">
        <f>SUM(H17)</f>
        <v>0</v>
      </c>
    </row>
    <row r="81" spans="1:8" s="40" customFormat="1" ht="9.9499999999999993" customHeight="1">
      <c r="A81" s="42"/>
      <c r="B81" s="42"/>
      <c r="C81" s="39"/>
      <c r="D81" s="39"/>
      <c r="E81" s="167"/>
      <c r="F81" s="171"/>
      <c r="G81" s="171"/>
      <c r="H81" s="171"/>
    </row>
    <row r="82" spans="1:8" s="40" customFormat="1" ht="12.75" customHeight="1">
      <c r="A82" s="42" t="s">
        <v>1255</v>
      </c>
      <c r="B82" s="42"/>
      <c r="C82" s="42"/>
      <c r="D82" s="42"/>
      <c r="E82" s="167"/>
      <c r="F82" s="171">
        <f>SUM(F83-F84)</f>
        <v>0</v>
      </c>
      <c r="G82" s="171">
        <f>SUM(G83-G84)</f>
        <v>0</v>
      </c>
      <c r="H82" s="171">
        <f>SUM(H83-H84)</f>
        <v>0</v>
      </c>
    </row>
    <row r="83" spans="1:8" s="40" customFormat="1" ht="12.75" customHeight="1">
      <c r="A83" s="39"/>
      <c r="B83" s="42" t="s">
        <v>1243</v>
      </c>
      <c r="C83" s="39"/>
      <c r="D83" s="39"/>
      <c r="E83" s="41"/>
      <c r="F83" s="482">
        <f>SUM(F50)</f>
        <v>0</v>
      </c>
      <c r="G83" s="482">
        <f>SUM(G50)</f>
        <v>0</v>
      </c>
      <c r="H83" s="482">
        <f>SUM(H50)</f>
        <v>0</v>
      </c>
    </row>
    <row r="84" spans="1:8" s="40" customFormat="1" ht="12.75" customHeight="1">
      <c r="A84" s="42"/>
      <c r="B84" s="42" t="s">
        <v>1246</v>
      </c>
      <c r="C84" s="42"/>
      <c r="D84" s="42"/>
      <c r="E84" s="421"/>
      <c r="F84" s="482">
        <f>SUM(F54)</f>
        <v>0</v>
      </c>
      <c r="G84" s="482">
        <f>SUM(G54)</f>
        <v>0</v>
      </c>
      <c r="H84" s="482">
        <f>SUM(H54)</f>
        <v>0</v>
      </c>
    </row>
    <row r="85" spans="1:8" s="40" customFormat="1" ht="9.9499999999999993" customHeight="1">
      <c r="A85" s="42"/>
      <c r="B85" s="42"/>
      <c r="C85" s="42"/>
      <c r="D85" s="42"/>
      <c r="E85" s="421"/>
      <c r="F85" s="421"/>
      <c r="G85" s="421"/>
      <c r="H85" s="421"/>
    </row>
    <row r="86" spans="1:8" s="40" customFormat="1" ht="12.75" customHeight="1">
      <c r="A86" s="42" t="s">
        <v>1256</v>
      </c>
      <c r="B86" s="39"/>
      <c r="C86" s="39"/>
      <c r="D86" s="39"/>
      <c r="E86" s="167"/>
      <c r="F86" s="171">
        <f>SUM(F22)</f>
        <v>0</v>
      </c>
      <c r="G86" s="171">
        <f>SUM(G22)</f>
        <v>0</v>
      </c>
      <c r="H86" s="171">
        <f>SUM(H22)</f>
        <v>0</v>
      </c>
    </row>
    <row r="87" spans="1:8" s="40" customFormat="1" ht="9.9499999999999993" customHeight="1">
      <c r="A87" s="42"/>
      <c r="B87" s="42"/>
      <c r="C87" s="42"/>
      <c r="D87" s="42"/>
      <c r="E87" s="167"/>
      <c r="F87" s="171"/>
      <c r="G87" s="171"/>
      <c r="H87" s="171"/>
    </row>
    <row r="88" spans="1:8" s="40" customFormat="1" ht="12.75" customHeight="1">
      <c r="A88" s="42" t="s">
        <v>1257</v>
      </c>
      <c r="B88" s="42"/>
      <c r="C88" s="39"/>
      <c r="D88" s="39"/>
      <c r="E88" s="41"/>
      <c r="F88" s="465">
        <f>SUM(F26)</f>
        <v>0</v>
      </c>
      <c r="G88" s="464">
        <f>SUM(G26)</f>
        <v>0</v>
      </c>
      <c r="H88" s="464">
        <f>SUM(H26)</f>
        <v>0</v>
      </c>
    </row>
    <row r="89" spans="1:8" s="40" customFormat="1" ht="9.9499999999999993" customHeight="1">
      <c r="A89" s="39"/>
      <c r="B89" s="42"/>
      <c r="C89" s="39"/>
      <c r="D89" s="39"/>
      <c r="E89" s="41"/>
      <c r="F89" s="47"/>
      <c r="G89" s="47"/>
      <c r="H89" s="47"/>
    </row>
    <row r="90" spans="1:8" s="40" customFormat="1" ht="12.75" customHeight="1">
      <c r="A90" s="39" t="s">
        <v>1258</v>
      </c>
      <c r="B90" s="42"/>
      <c r="C90" s="39"/>
      <c r="D90" s="39"/>
      <c r="E90" s="41"/>
      <c r="F90" s="453">
        <f>SUM(F80+F82-F86+F88)</f>
        <v>0</v>
      </c>
      <c r="G90" s="453">
        <f>SUM(G80+G82-G86+G88)</f>
        <v>0</v>
      </c>
      <c r="H90" s="453">
        <f>SUM(H80+H82-H86+H88)</f>
        <v>0</v>
      </c>
    </row>
    <row r="91" spans="1:8" s="40" customFormat="1" ht="9.9499999999999993" customHeight="1">
      <c r="A91" s="39"/>
      <c r="B91" s="42"/>
      <c r="C91" s="39"/>
      <c r="D91" s="39"/>
      <c r="E91" s="41"/>
      <c r="F91" s="47"/>
      <c r="G91" s="47"/>
      <c r="H91" s="47"/>
    </row>
    <row r="92" spans="1:8" s="40" customFormat="1" ht="12.75" customHeight="1">
      <c r="A92" s="39" t="s">
        <v>1259</v>
      </c>
      <c r="B92" s="42"/>
      <c r="C92" s="42"/>
      <c r="D92" s="42"/>
      <c r="E92" s="421"/>
      <c r="F92" s="453">
        <f>SUM(F90-F82)</f>
        <v>0</v>
      </c>
      <c r="G92" s="453">
        <f>SUM(G90-G82)</f>
        <v>0</v>
      </c>
      <c r="H92" s="453">
        <f>SUM(H90-H82)</f>
        <v>0</v>
      </c>
    </row>
    <row r="93" spans="1:8" s="40" customFormat="1" ht="5.0999999999999996" customHeight="1" thickBot="1">
      <c r="A93" s="442"/>
      <c r="B93" s="439"/>
      <c r="C93" s="439"/>
      <c r="D93" s="439"/>
      <c r="E93" s="441"/>
      <c r="F93" s="441"/>
      <c r="G93" s="441"/>
      <c r="H93" s="441"/>
    </row>
    <row r="94" spans="1:8">
      <c r="A94" s="4"/>
      <c r="B94" s="359"/>
      <c r="C94" s="4"/>
      <c r="D94" s="4"/>
      <c r="E94" s="4"/>
      <c r="F94" s="4"/>
      <c r="G94" s="29"/>
      <c r="H94" s="29"/>
    </row>
    <row r="95" spans="1:8">
      <c r="A95" s="4"/>
      <c r="B95" s="4"/>
      <c r="C95" s="4"/>
      <c r="D95" s="4"/>
      <c r="E95" s="4"/>
      <c r="F95" s="4"/>
      <c r="G95" s="29"/>
      <c r="H95" s="29"/>
    </row>
    <row r="96" spans="1:8">
      <c r="A96" s="4"/>
      <c r="B96" s="4"/>
      <c r="C96" s="4"/>
      <c r="D96" s="4"/>
      <c r="E96" s="4"/>
      <c r="F96" s="4"/>
      <c r="G96" s="29"/>
      <c r="H96" s="29"/>
    </row>
    <row r="97" spans="1:8">
      <c r="A97" s="4"/>
      <c r="B97" s="4"/>
      <c r="C97" s="4"/>
      <c r="D97" s="4"/>
      <c r="E97" s="4"/>
      <c r="F97" s="4"/>
      <c r="G97" s="29"/>
      <c r="H97" s="29"/>
    </row>
    <row r="98" spans="1:8">
      <c r="A98" s="4"/>
      <c r="B98" s="4"/>
      <c r="C98" s="4"/>
      <c r="D98" s="4"/>
      <c r="E98" s="4"/>
      <c r="F98" s="4"/>
      <c r="G98" s="29"/>
      <c r="H98" s="29"/>
    </row>
    <row r="99" spans="1:8">
      <c r="A99" s="4"/>
      <c r="B99" s="4"/>
      <c r="C99" s="4"/>
      <c r="D99" s="4"/>
      <c r="E99" s="4"/>
      <c r="F99" s="4"/>
      <c r="G99" s="29"/>
      <c r="H99" s="29"/>
    </row>
    <row r="100" spans="1:8">
      <c r="A100" s="4"/>
      <c r="B100" s="4"/>
      <c r="C100" s="4"/>
      <c r="D100" s="4"/>
      <c r="E100" s="4"/>
      <c r="F100" s="4"/>
      <c r="G100" s="29"/>
      <c r="H100" s="29"/>
    </row>
    <row r="101" spans="1:8">
      <c r="A101" s="1018" t="s">
        <v>12</v>
      </c>
      <c r="B101" s="1018"/>
      <c r="C101" s="1018"/>
      <c r="D101" s="4"/>
      <c r="E101" s="1018" t="s">
        <v>12</v>
      </c>
      <c r="F101" s="1018"/>
      <c r="G101" s="1018"/>
      <c r="H101" s="1018"/>
    </row>
    <row r="102" spans="1:8">
      <c r="A102" s="1015" t="s">
        <v>638</v>
      </c>
      <c r="B102" s="1015"/>
      <c r="C102" s="1015"/>
      <c r="D102" s="4"/>
      <c r="E102" s="1015" t="s">
        <v>638</v>
      </c>
      <c r="F102" s="1015"/>
      <c r="G102" s="1015"/>
      <c r="H102" s="1015"/>
    </row>
    <row r="103" spans="1:8">
      <c r="A103" s="343"/>
      <c r="B103" s="343"/>
      <c r="C103" s="343"/>
      <c r="D103" s="4"/>
      <c r="E103" s="343"/>
      <c r="F103" s="343"/>
      <c r="G103" s="343"/>
      <c r="H103" s="343"/>
    </row>
    <row r="104" spans="1:8">
      <c r="A104" s="4"/>
      <c r="B104" s="4"/>
      <c r="C104" s="4"/>
      <c r="D104" s="4"/>
      <c r="E104" s="4"/>
      <c r="F104" s="4"/>
      <c r="G104" s="29"/>
      <c r="H104" s="29"/>
    </row>
    <row r="105" spans="1:8" ht="15">
      <c r="A105" s="1017"/>
      <c r="B105" s="1017"/>
      <c r="C105" s="1017"/>
      <c r="D105" s="1017"/>
      <c r="E105" s="1017"/>
      <c r="F105" s="1017"/>
      <c r="G105" s="1017"/>
      <c r="H105" s="1017"/>
    </row>
    <row r="106" spans="1:8">
      <c r="A106" s="4"/>
      <c r="B106" s="4"/>
      <c r="C106" s="4"/>
      <c r="D106" s="4"/>
      <c r="E106" s="4"/>
      <c r="F106" s="4"/>
      <c r="G106" s="29"/>
      <c r="H106" s="29"/>
    </row>
    <row r="107" spans="1:8">
      <c r="G107" s="17"/>
      <c r="H107" s="17"/>
    </row>
  </sheetData>
  <mergeCells count="16">
    <mergeCell ref="A35:E35"/>
    <mergeCell ref="A105:H105"/>
    <mergeCell ref="A101:C101"/>
    <mergeCell ref="A102:C102"/>
    <mergeCell ref="E101:H101"/>
    <mergeCell ref="E102:H102"/>
    <mergeCell ref="A45:E45"/>
    <mergeCell ref="A59:E59"/>
    <mergeCell ref="A77:E77"/>
    <mergeCell ref="I15:K16"/>
    <mergeCell ref="A1:H1"/>
    <mergeCell ref="A2:H2"/>
    <mergeCell ref="A4:H4"/>
    <mergeCell ref="A5:H5"/>
    <mergeCell ref="A6:H6"/>
    <mergeCell ref="A12:E12"/>
  </mergeCells>
  <printOptions horizontalCentered="1"/>
  <pageMargins left="0.15748031496062992" right="0.15748031496062992" top="0.39370078740157483" bottom="0.15748031496062992" header="0" footer="0.15748031496062992"/>
  <pageSetup scale="55" orientation="portrait"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1" tint="0.249977111117893"/>
    <pageSetUpPr fitToPage="1"/>
  </sheetPr>
  <dimension ref="A1:J51"/>
  <sheetViews>
    <sheetView workbookViewId="0">
      <selection sqref="A1:C1"/>
    </sheetView>
  </sheetViews>
  <sheetFormatPr baseColWidth="10" defaultRowHeight="12.75"/>
  <cols>
    <col min="1" max="1" width="4.5703125" style="2" customWidth="1"/>
    <col min="2" max="2" width="11.5703125" style="2" customWidth="1"/>
    <col min="3" max="3" width="12.5703125" style="2" customWidth="1"/>
    <col min="4" max="16384" width="11.42578125" style="2"/>
  </cols>
  <sheetData>
    <row r="1" spans="1:10">
      <c r="A1" s="854" t="s">
        <v>460</v>
      </c>
      <c r="B1" s="854"/>
      <c r="C1" s="854"/>
      <c r="D1" s="855"/>
      <c r="E1" s="855"/>
      <c r="F1" s="855"/>
      <c r="G1" s="855"/>
      <c r="H1" s="856" t="s">
        <v>461</v>
      </c>
      <c r="I1" s="856"/>
      <c r="J1" s="856"/>
    </row>
    <row r="2" spans="1:10" ht="18">
      <c r="A2" s="857" t="s">
        <v>1580</v>
      </c>
      <c r="B2" s="857"/>
      <c r="C2" s="857"/>
      <c r="D2" s="857"/>
      <c r="E2" s="857"/>
      <c r="F2" s="857"/>
      <c r="G2" s="857"/>
      <c r="H2" s="857"/>
      <c r="I2" s="857"/>
      <c r="J2" s="857"/>
    </row>
    <row r="3" spans="1:10" ht="15.75">
      <c r="A3" s="858" t="s">
        <v>1443</v>
      </c>
      <c r="B3" s="858"/>
      <c r="C3" s="858"/>
      <c r="D3" s="858"/>
      <c r="E3" s="858"/>
      <c r="F3" s="858"/>
      <c r="G3" s="858"/>
      <c r="H3" s="858"/>
      <c r="I3" s="858"/>
      <c r="J3" s="858"/>
    </row>
    <row r="4" spans="1:10" ht="15">
      <c r="A4" s="859" t="s">
        <v>1444</v>
      </c>
      <c r="B4" s="859"/>
      <c r="C4" s="859"/>
      <c r="D4" s="859"/>
      <c r="E4" s="859"/>
      <c r="F4" s="859"/>
      <c r="G4" s="859"/>
      <c r="H4" s="859"/>
      <c r="I4" s="859"/>
      <c r="J4" s="859"/>
    </row>
    <row r="5" spans="1:10" ht="15">
      <c r="A5" s="859" t="s">
        <v>1445</v>
      </c>
      <c r="B5" s="859"/>
      <c r="C5" s="859"/>
      <c r="D5" s="859"/>
      <c r="E5" s="859"/>
      <c r="F5" s="859"/>
      <c r="G5" s="859"/>
      <c r="H5" s="859"/>
      <c r="I5" s="859"/>
      <c r="J5" s="859"/>
    </row>
    <row r="6" spans="1:10" ht="15">
      <c r="A6" s="859" t="s">
        <v>1446</v>
      </c>
      <c r="B6" s="859"/>
      <c r="C6" s="859"/>
      <c r="D6" s="859"/>
      <c r="E6" s="859"/>
      <c r="F6" s="859"/>
      <c r="G6" s="859"/>
      <c r="H6" s="859"/>
      <c r="I6" s="859"/>
      <c r="J6" s="859"/>
    </row>
    <row r="7" spans="1:10" ht="5.25" customHeight="1" thickBot="1"/>
    <row r="8" spans="1:10" ht="15.75">
      <c r="A8" s="1004" t="s">
        <v>782</v>
      </c>
      <c r="B8" s="1005"/>
      <c r="C8" s="1005"/>
      <c r="D8" s="1005"/>
      <c r="E8" s="1005"/>
      <c r="F8" s="1005"/>
      <c r="G8" s="1005"/>
      <c r="H8" s="1005"/>
      <c r="I8" s="1005"/>
      <c r="J8" s="1006"/>
    </row>
    <row r="9" spans="1:10" s="4" customFormat="1" ht="5.25" customHeight="1">
      <c r="A9" s="201"/>
      <c r="B9" s="202"/>
      <c r="C9" s="202"/>
      <c r="D9" s="202"/>
      <c r="E9" s="202"/>
      <c r="F9" s="202"/>
      <c r="G9" s="202"/>
      <c r="H9" s="202"/>
      <c r="I9" s="202"/>
      <c r="J9" s="203"/>
    </row>
    <row r="10" spans="1:10" ht="18">
      <c r="A10" s="1124" t="s">
        <v>1316</v>
      </c>
      <c r="B10" s="1125"/>
      <c r="C10" s="1125"/>
      <c r="D10" s="1125"/>
      <c r="E10" s="1125"/>
      <c r="F10" s="1125"/>
      <c r="G10" s="1125"/>
      <c r="H10" s="1125"/>
      <c r="I10" s="1125"/>
      <c r="J10" s="1126"/>
    </row>
    <row r="11" spans="1:10">
      <c r="A11" s="9"/>
      <c r="B11" s="4"/>
      <c r="C11" s="4"/>
      <c r="D11" s="4"/>
      <c r="E11" s="4"/>
      <c r="F11" s="4"/>
      <c r="G11" s="4"/>
      <c r="H11" s="4"/>
      <c r="I11" s="4"/>
      <c r="J11" s="10"/>
    </row>
    <row r="12" spans="1:10">
      <c r="A12" s="14"/>
      <c r="B12" s="15" t="s">
        <v>783</v>
      </c>
      <c r="C12" s="4"/>
      <c r="D12" s="917" t="s">
        <v>1190</v>
      </c>
      <c r="E12" s="917"/>
      <c r="F12" s="917"/>
      <c r="G12" s="917"/>
      <c r="H12" s="917"/>
      <c r="I12" s="917"/>
      <c r="J12" s="918"/>
    </row>
    <row r="13" spans="1:10">
      <c r="A13" s="14"/>
      <c r="B13" s="15"/>
      <c r="C13" s="4"/>
      <c r="D13" s="917"/>
      <c r="E13" s="917"/>
      <c r="F13" s="917"/>
      <c r="G13" s="917"/>
      <c r="H13" s="917"/>
      <c r="I13" s="917"/>
      <c r="J13" s="918"/>
    </row>
    <row r="14" spans="1:10">
      <c r="A14" s="14"/>
      <c r="B14" s="15"/>
      <c r="C14" s="4"/>
      <c r="D14" s="4"/>
      <c r="E14" s="4"/>
      <c r="F14" s="4"/>
      <c r="G14" s="4"/>
      <c r="H14" s="4"/>
      <c r="I14" s="4"/>
      <c r="J14" s="10"/>
    </row>
    <row r="15" spans="1:10">
      <c r="A15" s="14"/>
      <c r="B15" s="15" t="s">
        <v>785</v>
      </c>
      <c r="C15" s="4"/>
      <c r="D15" s="917" t="s">
        <v>1169</v>
      </c>
      <c r="E15" s="1122"/>
      <c r="F15" s="1122"/>
      <c r="G15" s="1122"/>
      <c r="H15" s="1122"/>
      <c r="I15" s="1122"/>
      <c r="J15" s="1123"/>
    </row>
    <row r="16" spans="1:10">
      <c r="A16" s="14"/>
      <c r="B16" s="15"/>
      <c r="C16" s="4"/>
      <c r="D16" s="1122"/>
      <c r="E16" s="1122"/>
      <c r="F16" s="1122"/>
      <c r="G16" s="1122"/>
      <c r="H16" s="1122"/>
      <c r="I16" s="1122"/>
      <c r="J16" s="1123"/>
    </row>
    <row r="17" spans="1:10">
      <c r="A17" s="14"/>
      <c r="B17" s="15"/>
      <c r="C17" s="4"/>
      <c r="D17" s="1122"/>
      <c r="E17" s="1122"/>
      <c r="F17" s="1122"/>
      <c r="G17" s="1122"/>
      <c r="H17" s="1122"/>
      <c r="I17" s="1122"/>
      <c r="J17" s="1123"/>
    </row>
    <row r="18" spans="1:10">
      <c r="A18" s="14"/>
      <c r="B18" s="15"/>
      <c r="C18" s="4"/>
      <c r="D18" s="1122"/>
      <c r="E18" s="1122"/>
      <c r="F18" s="1122"/>
      <c r="G18" s="1122"/>
      <c r="H18" s="1122"/>
      <c r="I18" s="1122"/>
      <c r="J18" s="1123"/>
    </row>
    <row r="19" spans="1:10">
      <c r="A19" s="14"/>
      <c r="B19" s="15"/>
      <c r="C19" s="4"/>
      <c r="D19" s="1122"/>
      <c r="E19" s="1122"/>
      <c r="F19" s="1122"/>
      <c r="G19" s="1122"/>
      <c r="H19" s="1122"/>
      <c r="I19" s="1122"/>
      <c r="J19" s="1123"/>
    </row>
    <row r="20" spans="1:10">
      <c r="A20" s="14"/>
      <c r="B20" s="15"/>
      <c r="C20" s="4"/>
      <c r="D20" s="1122"/>
      <c r="E20" s="1122"/>
      <c r="F20" s="1122"/>
      <c r="G20" s="1122"/>
      <c r="H20" s="1122"/>
      <c r="I20" s="1122"/>
      <c r="J20" s="1123"/>
    </row>
    <row r="21" spans="1:10">
      <c r="A21" s="14"/>
      <c r="B21" s="15"/>
      <c r="C21" s="4"/>
      <c r="D21" s="1122"/>
      <c r="E21" s="1122"/>
      <c r="F21" s="1122"/>
      <c r="G21" s="1122"/>
      <c r="H21" s="1122"/>
      <c r="I21" s="1122"/>
      <c r="J21" s="1123"/>
    </row>
    <row r="22" spans="1:10">
      <c r="A22" s="14"/>
      <c r="B22" s="15"/>
      <c r="C22" s="4"/>
      <c r="D22" s="4"/>
      <c r="E22" s="4"/>
      <c r="F22" s="4"/>
      <c r="G22" s="4"/>
      <c r="H22" s="4"/>
      <c r="I22" s="4"/>
      <c r="J22" s="10"/>
    </row>
    <row r="23" spans="1:10">
      <c r="A23" s="14"/>
      <c r="B23" s="1012" t="s">
        <v>1132</v>
      </c>
      <c r="C23" s="1012"/>
      <c r="D23" s="917" t="s">
        <v>1140</v>
      </c>
      <c r="E23" s="917"/>
      <c r="F23" s="917"/>
      <c r="G23" s="917"/>
      <c r="H23" s="917"/>
      <c r="I23" s="917"/>
      <c r="J23" s="918"/>
    </row>
    <row r="24" spans="1:10">
      <c r="A24" s="14"/>
      <c r="B24" s="1012"/>
      <c r="C24" s="1012"/>
      <c r="D24" s="917"/>
      <c r="E24" s="917"/>
      <c r="F24" s="917"/>
      <c r="G24" s="917"/>
      <c r="H24" s="917"/>
      <c r="I24" s="917"/>
      <c r="J24" s="918"/>
    </row>
    <row r="25" spans="1:10">
      <c r="A25" s="14"/>
      <c r="B25" s="15"/>
      <c r="C25" s="4"/>
      <c r="D25" s="917"/>
      <c r="E25" s="917"/>
      <c r="F25" s="917"/>
      <c r="G25" s="917"/>
      <c r="H25" s="917"/>
      <c r="I25" s="917"/>
      <c r="J25" s="918"/>
    </row>
    <row r="26" spans="1:10">
      <c r="A26" s="14"/>
      <c r="B26" s="15"/>
      <c r="C26" s="4"/>
      <c r="D26" s="4"/>
      <c r="E26" s="4"/>
      <c r="F26" s="4"/>
      <c r="G26" s="4"/>
      <c r="H26" s="4"/>
      <c r="I26" s="4"/>
      <c r="J26" s="10"/>
    </row>
    <row r="27" spans="1:10">
      <c r="A27" s="14"/>
      <c r="B27" s="1135" t="s">
        <v>1131</v>
      </c>
      <c r="C27" s="1135"/>
      <c r="D27" s="1138" t="s">
        <v>1191</v>
      </c>
      <c r="E27" s="1138"/>
      <c r="F27" s="1138"/>
      <c r="G27" s="1138"/>
      <c r="H27" s="1138"/>
      <c r="I27" s="1138"/>
      <c r="J27" s="1139"/>
    </row>
    <row r="28" spans="1:10">
      <c r="A28" s="14"/>
      <c r="B28" s="1135"/>
      <c r="C28" s="1135"/>
      <c r="D28" s="1138"/>
      <c r="E28" s="1138"/>
      <c r="F28" s="1138"/>
      <c r="G28" s="1138"/>
      <c r="H28" s="1138"/>
      <c r="I28" s="1138"/>
      <c r="J28" s="1139"/>
    </row>
    <row r="29" spans="1:10">
      <c r="A29" s="14"/>
      <c r="B29" s="1135"/>
      <c r="C29" s="1135"/>
      <c r="D29" s="1138"/>
      <c r="E29" s="1138"/>
      <c r="F29" s="1138"/>
      <c r="G29" s="1138"/>
      <c r="H29" s="1138"/>
      <c r="I29" s="1138"/>
      <c r="J29" s="1139"/>
    </row>
    <row r="30" spans="1:10">
      <c r="A30" s="14"/>
      <c r="B30" s="15"/>
      <c r="C30" s="4"/>
      <c r="D30" s="1138"/>
      <c r="E30" s="1138"/>
      <c r="F30" s="1138"/>
      <c r="G30" s="1138"/>
      <c r="H30" s="1138"/>
      <c r="I30" s="1138"/>
      <c r="J30" s="1139"/>
    </row>
    <row r="31" spans="1:10">
      <c r="A31" s="14"/>
      <c r="B31" s="1135" t="s">
        <v>1192</v>
      </c>
      <c r="C31" s="1135"/>
      <c r="D31" s="1138" t="s">
        <v>1193</v>
      </c>
      <c r="E31" s="1138"/>
      <c r="F31" s="1138"/>
      <c r="G31" s="1138"/>
      <c r="H31" s="1138"/>
      <c r="I31" s="1138"/>
      <c r="J31" s="1139"/>
    </row>
    <row r="32" spans="1:10">
      <c r="A32" s="14"/>
      <c r="B32" s="15"/>
      <c r="C32" s="4"/>
      <c r="D32" s="4"/>
      <c r="E32" s="4"/>
      <c r="F32" s="4"/>
      <c r="G32" s="4"/>
      <c r="H32" s="4"/>
      <c r="I32" s="4"/>
      <c r="J32" s="10"/>
    </row>
    <row r="33" spans="1:10">
      <c r="A33" s="14"/>
      <c r="B33" s="408"/>
      <c r="C33" s="408"/>
      <c r="D33" s="409"/>
      <c r="E33" s="409"/>
      <c r="F33" s="409"/>
      <c r="G33" s="409"/>
      <c r="H33" s="409"/>
      <c r="I33" s="409"/>
      <c r="J33" s="410"/>
    </row>
    <row r="34" spans="1:10" ht="12.75" customHeight="1">
      <c r="A34" s="14"/>
      <c r="C34" s="407"/>
      <c r="D34" s="4"/>
      <c r="E34" s="4"/>
      <c r="F34" s="4"/>
      <c r="G34" s="4"/>
      <c r="H34" s="4"/>
      <c r="I34" s="4"/>
      <c r="J34" s="10"/>
    </row>
    <row r="35" spans="1:10" ht="12.75" customHeight="1">
      <c r="A35" s="14"/>
      <c r="B35" s="1012" t="s">
        <v>1136</v>
      </c>
      <c r="C35" s="1012"/>
      <c r="D35" s="917" t="s">
        <v>1194</v>
      </c>
      <c r="E35" s="917"/>
      <c r="F35" s="917"/>
      <c r="G35" s="917"/>
      <c r="H35" s="917"/>
      <c r="I35" s="917"/>
      <c r="J35" s="918"/>
    </row>
    <row r="36" spans="1:10" ht="12.75" customHeight="1">
      <c r="A36" s="14"/>
      <c r="B36" s="1012"/>
      <c r="C36" s="1012"/>
      <c r="D36" s="917"/>
      <c r="E36" s="917"/>
      <c r="F36" s="917"/>
      <c r="G36" s="917"/>
      <c r="H36" s="917"/>
      <c r="I36" s="917"/>
      <c r="J36" s="918"/>
    </row>
    <row r="37" spans="1:10">
      <c r="A37" s="14"/>
      <c r="B37" s="407"/>
      <c r="C37" s="407"/>
      <c r="D37" s="917"/>
      <c r="E37" s="917"/>
      <c r="F37" s="917"/>
      <c r="G37" s="917"/>
      <c r="H37" s="917"/>
      <c r="I37" s="917"/>
      <c r="J37" s="918"/>
    </row>
    <row r="38" spans="1:10">
      <c r="A38" s="14"/>
      <c r="B38" s="4"/>
      <c r="C38" s="4"/>
      <c r="D38" s="917"/>
      <c r="E38" s="917"/>
      <c r="F38" s="917"/>
      <c r="G38" s="917"/>
      <c r="H38" s="917"/>
      <c r="I38" s="917"/>
      <c r="J38" s="918"/>
    </row>
    <row r="39" spans="1:10">
      <c r="A39" s="14"/>
      <c r="B39" s="4"/>
      <c r="C39" s="4"/>
      <c r="D39" s="917"/>
      <c r="E39" s="917"/>
      <c r="F39" s="917"/>
      <c r="G39" s="917"/>
      <c r="H39" s="917"/>
      <c r="I39" s="917"/>
      <c r="J39" s="918"/>
    </row>
    <row r="40" spans="1:10">
      <c r="A40" s="14"/>
      <c r="B40" s="4"/>
      <c r="C40" s="4"/>
      <c r="D40" s="917"/>
      <c r="E40" s="917"/>
      <c r="F40" s="917"/>
      <c r="G40" s="917"/>
      <c r="H40" s="917"/>
      <c r="I40" s="917"/>
      <c r="J40" s="918"/>
    </row>
    <row r="41" spans="1:10">
      <c r="A41" s="14"/>
      <c r="B41" s="4"/>
      <c r="C41" s="4"/>
      <c r="D41" s="917"/>
      <c r="E41" s="917"/>
      <c r="F41" s="917"/>
      <c r="G41" s="917"/>
      <c r="H41" s="917"/>
      <c r="I41" s="917"/>
      <c r="J41" s="918"/>
    </row>
    <row r="42" spans="1:10">
      <c r="A42" s="14"/>
      <c r="B42" s="4"/>
      <c r="C42" s="4"/>
      <c r="D42" s="917"/>
      <c r="E42" s="917"/>
      <c r="F42" s="917"/>
      <c r="G42" s="917"/>
      <c r="H42" s="917"/>
      <c r="I42" s="917"/>
      <c r="J42" s="918"/>
    </row>
    <row r="43" spans="1:10">
      <c r="A43" s="14"/>
      <c r="B43" s="4"/>
      <c r="C43" s="4"/>
      <c r="D43" s="917"/>
      <c r="E43" s="917"/>
      <c r="F43" s="917"/>
      <c r="G43" s="917"/>
      <c r="H43" s="917"/>
      <c r="I43" s="917"/>
      <c r="J43" s="918"/>
    </row>
    <row r="44" spans="1:10">
      <c r="A44" s="14"/>
      <c r="B44" s="4"/>
      <c r="C44" s="4"/>
      <c r="D44" s="917"/>
      <c r="E44" s="917"/>
      <c r="F44" s="917"/>
      <c r="G44" s="917"/>
      <c r="H44" s="917"/>
      <c r="I44" s="917"/>
      <c r="J44" s="918"/>
    </row>
    <row r="45" spans="1:10">
      <c r="A45" s="14"/>
      <c r="B45" s="4"/>
      <c r="C45" s="4"/>
      <c r="D45" s="4"/>
      <c r="E45" s="4"/>
      <c r="F45" s="4"/>
      <c r="G45" s="4"/>
      <c r="H45" s="4"/>
      <c r="I45" s="4"/>
      <c r="J45" s="10"/>
    </row>
    <row r="46" spans="1:10" ht="4.5" customHeight="1" thickBot="1">
      <c r="A46" s="16"/>
      <c r="B46" s="12"/>
      <c r="C46" s="12"/>
      <c r="D46" s="12"/>
      <c r="E46" s="12"/>
      <c r="F46" s="12"/>
      <c r="G46" s="12"/>
      <c r="H46" s="12"/>
      <c r="I46" s="12"/>
      <c r="J46" s="13"/>
    </row>
    <row r="48" spans="1:10">
      <c r="B48" s="446" t="s">
        <v>1332</v>
      </c>
      <c r="C48" s="446"/>
    </row>
    <row r="49" spans="1:10">
      <c r="A49" s="4"/>
      <c r="B49" s="447"/>
      <c r="C49" s="448" t="s">
        <v>1093</v>
      </c>
      <c r="D49" s="4"/>
      <c r="E49" s="4"/>
      <c r="F49" s="4"/>
      <c r="G49" s="4"/>
      <c r="H49" s="4"/>
      <c r="I49" s="4"/>
      <c r="J49" s="4"/>
    </row>
    <row r="51" spans="1:10" ht="48" customHeight="1">
      <c r="C51" s="1143" t="s">
        <v>1681</v>
      </c>
      <c r="D51" s="1143"/>
      <c r="E51" s="1143"/>
      <c r="F51" s="1143"/>
      <c r="G51" s="1143"/>
      <c r="H51" s="1143"/>
      <c r="I51" s="1143"/>
      <c r="J51" s="1143"/>
    </row>
  </sheetData>
  <mergeCells count="21">
    <mergeCell ref="A1:C1"/>
    <mergeCell ref="D1:G1"/>
    <mergeCell ref="H1:J1"/>
    <mergeCell ref="A2:J2"/>
    <mergeCell ref="A3:J3"/>
    <mergeCell ref="B23:C24"/>
    <mergeCell ref="D23:J25"/>
    <mergeCell ref="A4:J4"/>
    <mergeCell ref="A5:J5"/>
    <mergeCell ref="A6:J6"/>
    <mergeCell ref="A8:J8"/>
    <mergeCell ref="A10:J10"/>
    <mergeCell ref="D12:J13"/>
    <mergeCell ref="D15:J21"/>
    <mergeCell ref="B27:C29"/>
    <mergeCell ref="D27:J30"/>
    <mergeCell ref="B31:C31"/>
    <mergeCell ref="D31:J31"/>
    <mergeCell ref="C51:J51"/>
    <mergeCell ref="B35:C36"/>
    <mergeCell ref="D35:J44"/>
  </mergeCells>
  <printOptions horizontalCentered="1"/>
  <pageMargins left="0.55118110236220474" right="0.62992125984251968" top="0.74803149606299213" bottom="0.15748031496062992" header="0" footer="0.15748031496062992"/>
  <pageSetup scale="87" fitToHeight="100" orientation="portrait"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B09A5B"/>
  </sheetPr>
  <dimension ref="A1:L106"/>
  <sheetViews>
    <sheetView zoomScale="86" zoomScaleNormal="86" workbookViewId="0">
      <pane ySplit="13" topLeftCell="A32" activePane="bottomLeft" state="frozen"/>
      <selection sqref="A1:C1"/>
      <selection pane="bottomLeft" sqref="A1:C1"/>
    </sheetView>
  </sheetViews>
  <sheetFormatPr baseColWidth="10" defaultRowHeight="12.75"/>
  <cols>
    <col min="1" max="2" width="2.7109375" style="345" customWidth="1"/>
    <col min="3" max="3" width="59.7109375" style="345" customWidth="1"/>
    <col min="4" max="9" width="18.7109375" style="345" customWidth="1"/>
    <col min="10" max="16384" width="11.42578125" style="345"/>
  </cols>
  <sheetData>
    <row r="1" spans="1:12" ht="18" customHeight="1">
      <c r="A1" s="1071" t="s">
        <v>0</v>
      </c>
      <c r="B1" s="1071"/>
      <c r="C1" s="1071"/>
      <c r="D1" s="1071"/>
      <c r="E1" s="1071"/>
      <c r="F1" s="1071"/>
      <c r="G1" s="1071"/>
      <c r="H1" s="1071"/>
      <c r="I1" s="1071"/>
      <c r="J1" s="344"/>
      <c r="K1" s="344"/>
    </row>
    <row r="2" spans="1:12" ht="18" customHeight="1">
      <c r="A2" s="1071" t="str">
        <f>'4.BALANCE PRESUPUESTARIO-LDF4'!A2:H2</f>
        <v>SECRETARIA EJECUTIVA DEL SISTEMA ANTICORRUPCION DEL ESTADO DE CHIAPAS</v>
      </c>
      <c r="B2" s="1071"/>
      <c r="C2" s="1071"/>
      <c r="D2" s="1071"/>
      <c r="E2" s="1071"/>
      <c r="F2" s="1071"/>
      <c r="G2" s="1071"/>
      <c r="H2" s="1071"/>
      <c r="I2" s="1071"/>
      <c r="J2" s="344"/>
      <c r="K2" s="344"/>
    </row>
    <row r="3" spans="1:12" ht="9.9499999999999993" customHeight="1">
      <c r="A3" s="692"/>
      <c r="B3" s="692"/>
      <c r="C3" s="692"/>
      <c r="D3" s="692"/>
      <c r="E3" s="692"/>
      <c r="F3" s="692"/>
      <c r="G3" s="692"/>
      <c r="H3" s="692"/>
      <c r="I3" s="692"/>
      <c r="J3" s="344"/>
      <c r="K3" s="344"/>
    </row>
    <row r="4" spans="1:12" ht="18" customHeight="1">
      <c r="A4" s="1071" t="s">
        <v>1592</v>
      </c>
      <c r="B4" s="1071"/>
      <c r="C4" s="1071"/>
      <c r="D4" s="1071"/>
      <c r="E4" s="1071"/>
      <c r="F4" s="1071"/>
      <c r="G4" s="1071"/>
      <c r="H4" s="1071"/>
      <c r="I4" s="1071"/>
      <c r="J4" s="344"/>
      <c r="K4" s="344"/>
    </row>
    <row r="5" spans="1:12" ht="18" customHeight="1">
      <c r="A5" s="1071" t="s">
        <v>1319</v>
      </c>
      <c r="B5" s="1071"/>
      <c r="C5" s="1071"/>
      <c r="D5" s="1071"/>
      <c r="E5" s="1071"/>
      <c r="F5" s="1071"/>
      <c r="G5" s="1071"/>
      <c r="H5" s="1071"/>
      <c r="I5" s="1071"/>
      <c r="J5" s="344"/>
      <c r="K5" s="344"/>
    </row>
    <row r="6" spans="1:12" ht="18" customHeight="1">
      <c r="A6" s="1071" t="str">
        <f>'4.BALANCE PRESUPUESTARIO-LDF4'!A6:H6</f>
        <v>DEL 1 DE ENERO AL 31 DE MARZO DE 2021</v>
      </c>
      <c r="B6" s="1071"/>
      <c r="C6" s="1071"/>
      <c r="D6" s="1071"/>
      <c r="E6" s="1071"/>
      <c r="F6" s="1071"/>
      <c r="G6" s="1071"/>
      <c r="H6" s="1071"/>
      <c r="I6" s="1071"/>
      <c r="J6" s="344"/>
      <c r="K6" s="344"/>
    </row>
    <row r="7" spans="1:12" ht="15">
      <c r="A7" s="412"/>
      <c r="B7" s="412"/>
      <c r="C7" s="412"/>
      <c r="D7" s="412"/>
      <c r="E7" s="412"/>
      <c r="F7" s="412"/>
      <c r="G7" s="412"/>
      <c r="H7" s="347"/>
      <c r="I7" s="348" t="s">
        <v>485</v>
      </c>
      <c r="J7" s="344"/>
      <c r="K7" s="344"/>
    </row>
    <row r="8" spans="1:12" ht="15">
      <c r="A8" s="412"/>
      <c r="B8" s="412"/>
      <c r="C8" s="412"/>
      <c r="D8" s="412"/>
      <c r="E8" s="412"/>
      <c r="F8" s="412"/>
      <c r="G8" s="412"/>
      <c r="H8" s="350" t="s">
        <v>5</v>
      </c>
      <c r="I8" s="351">
        <f>'4.BALANCE PRESUPUESTARIO-LDF4'!H8</f>
        <v>44314</v>
      </c>
      <c r="J8" s="344"/>
      <c r="K8" s="344"/>
    </row>
    <row r="9" spans="1:12" ht="5.0999999999999996" customHeight="1">
      <c r="A9" s="412"/>
      <c r="B9" s="412"/>
      <c r="C9" s="412"/>
      <c r="D9" s="412"/>
      <c r="E9" s="412"/>
      <c r="F9" s="412"/>
      <c r="G9" s="412"/>
      <c r="H9" s="412"/>
      <c r="I9" s="412"/>
      <c r="J9" s="344"/>
      <c r="K9" s="344"/>
    </row>
    <row r="10" spans="1:12" ht="15.75">
      <c r="A10" s="347"/>
      <c r="B10" s="347"/>
      <c r="C10" s="347"/>
      <c r="D10" s="347"/>
      <c r="E10" s="347"/>
      <c r="F10" s="347"/>
      <c r="G10" s="347"/>
      <c r="H10" s="349"/>
      <c r="I10" s="413" t="s">
        <v>1317</v>
      </c>
      <c r="J10" s="344"/>
      <c r="K10" s="344"/>
    </row>
    <row r="11" spans="1:12" ht="5.0999999999999996" customHeight="1" thickBot="1">
      <c r="A11" s="349"/>
      <c r="B11" s="349"/>
      <c r="C11" s="349"/>
      <c r="D11" s="349"/>
      <c r="E11" s="349"/>
      <c r="F11" s="349"/>
      <c r="G11" s="349"/>
      <c r="H11" s="349"/>
      <c r="I11" s="349"/>
    </row>
    <row r="12" spans="1:12" ht="15.75" thickBot="1">
      <c r="A12" s="1145" t="s">
        <v>484</v>
      </c>
      <c r="B12" s="1146"/>
      <c r="C12" s="1147"/>
      <c r="D12" s="1151" t="s">
        <v>1097</v>
      </c>
      <c r="E12" s="1152"/>
      <c r="F12" s="1152"/>
      <c r="G12" s="1152"/>
      <c r="H12" s="1152"/>
      <c r="I12" s="1153"/>
    </row>
    <row r="13" spans="1:12" ht="45" customHeight="1" thickBot="1">
      <c r="A13" s="1148"/>
      <c r="B13" s="1149"/>
      <c r="C13" s="1150"/>
      <c r="D13" s="722" t="s">
        <v>766</v>
      </c>
      <c r="E13" s="722" t="s">
        <v>1094</v>
      </c>
      <c r="F13" s="722" t="s">
        <v>1095</v>
      </c>
      <c r="G13" s="722" t="s">
        <v>767</v>
      </c>
      <c r="H13" s="722" t="s">
        <v>1096</v>
      </c>
      <c r="I13" s="721" t="s">
        <v>696</v>
      </c>
    </row>
    <row r="14" spans="1:12" ht="5.25" customHeight="1">
      <c r="A14" s="352"/>
      <c r="B14" s="352"/>
      <c r="C14" s="352"/>
      <c r="D14" s="352"/>
      <c r="E14" s="352"/>
      <c r="F14" s="352"/>
      <c r="G14" s="349"/>
      <c r="H14" s="349"/>
      <c r="I14" s="349"/>
    </row>
    <row r="15" spans="1:12" s="353" customFormat="1" ht="15" customHeight="1">
      <c r="A15" s="357"/>
      <c r="B15" s="357"/>
      <c r="C15" s="357"/>
      <c r="D15" s="422"/>
      <c r="E15" s="422"/>
      <c r="F15" s="422"/>
      <c r="G15" s="373"/>
      <c r="H15" s="373"/>
      <c r="I15" s="373"/>
    </row>
    <row r="16" spans="1:12" s="353" customFormat="1" ht="12.95" customHeight="1">
      <c r="A16" s="362" t="s">
        <v>1098</v>
      </c>
      <c r="B16" s="362"/>
      <c r="C16" s="362"/>
      <c r="D16" s="422"/>
      <c r="E16" s="422"/>
      <c r="F16" s="422"/>
      <c r="G16" s="375"/>
      <c r="H16" s="375"/>
      <c r="I16" s="375"/>
      <c r="J16" s="1094"/>
      <c r="K16" s="1094"/>
      <c r="L16" s="1094"/>
    </row>
    <row r="17" spans="1:12" s="353" customFormat="1" ht="12.95" customHeight="1">
      <c r="A17" s="357"/>
      <c r="B17" s="357" t="s">
        <v>645</v>
      </c>
      <c r="C17" s="357"/>
      <c r="D17" s="456">
        <v>0</v>
      </c>
      <c r="E17" s="456">
        <v>0</v>
      </c>
      <c r="F17" s="456">
        <v>0</v>
      </c>
      <c r="G17" s="456">
        <v>0</v>
      </c>
      <c r="H17" s="456">
        <v>0</v>
      </c>
      <c r="I17" s="400">
        <f>SUM(H17-D17)</f>
        <v>0</v>
      </c>
      <c r="J17" s="1094"/>
      <c r="K17" s="1094"/>
      <c r="L17" s="1094"/>
    </row>
    <row r="18" spans="1:12" s="353" customFormat="1" ht="12.95" customHeight="1">
      <c r="A18" s="357"/>
      <c r="B18" s="357" t="s">
        <v>646</v>
      </c>
      <c r="C18" s="357"/>
      <c r="D18" s="456">
        <v>0</v>
      </c>
      <c r="E18" s="456">
        <v>0</v>
      </c>
      <c r="F18" s="456">
        <v>0</v>
      </c>
      <c r="G18" s="456">
        <v>0</v>
      </c>
      <c r="H18" s="456">
        <v>0</v>
      </c>
      <c r="I18" s="400">
        <f t="shared" ref="I18:I49" si="0">SUM(H18-D18)</f>
        <v>0</v>
      </c>
      <c r="J18" s="354"/>
      <c r="K18" s="354"/>
      <c r="L18" s="354"/>
    </row>
    <row r="19" spans="1:12" s="353" customFormat="1" ht="12.95" customHeight="1">
      <c r="A19" s="357"/>
      <c r="B19" s="357" t="s">
        <v>704</v>
      </c>
      <c r="C19" s="357"/>
      <c r="D19" s="456">
        <v>0</v>
      </c>
      <c r="E19" s="456">
        <v>0</v>
      </c>
      <c r="F19" s="456">
        <v>0</v>
      </c>
      <c r="G19" s="456">
        <v>0</v>
      </c>
      <c r="H19" s="456">
        <v>0</v>
      </c>
      <c r="I19" s="400">
        <f t="shared" si="0"/>
        <v>0</v>
      </c>
      <c r="J19" s="354"/>
      <c r="K19" s="354"/>
      <c r="L19" s="354"/>
    </row>
    <row r="20" spans="1:12" s="353" customFormat="1" ht="12.95" customHeight="1">
      <c r="A20" s="357"/>
      <c r="B20" s="357" t="s">
        <v>648</v>
      </c>
      <c r="C20" s="357"/>
      <c r="D20" s="456">
        <v>0</v>
      </c>
      <c r="E20" s="456">
        <v>0</v>
      </c>
      <c r="F20" s="456">
        <v>0</v>
      </c>
      <c r="G20" s="456">
        <v>0</v>
      </c>
      <c r="H20" s="456">
        <v>0</v>
      </c>
      <c r="I20" s="400">
        <f t="shared" si="0"/>
        <v>0</v>
      </c>
      <c r="J20" s="354"/>
      <c r="K20" s="354"/>
      <c r="L20" s="354"/>
    </row>
    <row r="21" spans="1:12" s="353" customFormat="1" ht="12.95" customHeight="1">
      <c r="A21" s="357"/>
      <c r="B21" s="357" t="s">
        <v>1106</v>
      </c>
      <c r="C21" s="357"/>
      <c r="D21" s="456">
        <v>0</v>
      </c>
      <c r="E21" s="456">
        <v>0</v>
      </c>
      <c r="F21" s="456">
        <v>0</v>
      </c>
      <c r="G21" s="456">
        <v>0</v>
      </c>
      <c r="H21" s="456">
        <v>0</v>
      </c>
      <c r="I21" s="400">
        <f t="shared" si="0"/>
        <v>0</v>
      </c>
      <c r="J21" s="354"/>
      <c r="K21" s="354"/>
      <c r="L21" s="354"/>
    </row>
    <row r="22" spans="1:12" s="353" customFormat="1" ht="12.95" customHeight="1">
      <c r="A22" s="357"/>
      <c r="B22" s="357" t="s">
        <v>1107</v>
      </c>
      <c r="C22" s="357"/>
      <c r="D22" s="456">
        <v>0</v>
      </c>
      <c r="E22" s="456">
        <v>0</v>
      </c>
      <c r="F22" s="456">
        <v>0</v>
      </c>
      <c r="G22" s="456">
        <v>0</v>
      </c>
      <c r="H22" s="456">
        <v>0</v>
      </c>
      <c r="I22" s="400">
        <f t="shared" si="0"/>
        <v>0</v>
      </c>
      <c r="J22" s="354"/>
      <c r="K22" s="354"/>
      <c r="L22" s="354"/>
    </row>
    <row r="23" spans="1:12" s="353" customFormat="1" ht="12.95" customHeight="1">
      <c r="A23" s="357"/>
      <c r="B23" s="357" t="s">
        <v>1576</v>
      </c>
      <c r="C23" s="357"/>
      <c r="D23" s="456">
        <v>0</v>
      </c>
      <c r="E23" s="456">
        <v>0</v>
      </c>
      <c r="F23" s="456">
        <v>0</v>
      </c>
      <c r="G23" s="456">
        <v>0</v>
      </c>
      <c r="H23" s="456">
        <v>0</v>
      </c>
      <c r="I23" s="400">
        <f t="shared" si="0"/>
        <v>0</v>
      </c>
      <c r="J23" s="354"/>
      <c r="K23" s="354"/>
      <c r="L23" s="354"/>
    </row>
    <row r="24" spans="1:12" s="353" customFormat="1" ht="12.95" customHeight="1">
      <c r="A24" s="357"/>
      <c r="B24" s="357" t="s">
        <v>1260</v>
      </c>
      <c r="C24" s="357"/>
      <c r="D24" s="456">
        <f>SUM(D25:D35)</f>
        <v>0</v>
      </c>
      <c r="E24" s="456">
        <f t="shared" ref="E24:H24" si="1">SUM(E25:E35)</f>
        <v>0</v>
      </c>
      <c r="F24" s="456">
        <f t="shared" si="1"/>
        <v>0</v>
      </c>
      <c r="G24" s="456">
        <f t="shared" si="1"/>
        <v>0</v>
      </c>
      <c r="H24" s="456">
        <f t="shared" si="1"/>
        <v>0</v>
      </c>
      <c r="I24" s="400">
        <f t="shared" si="0"/>
        <v>0</v>
      </c>
      <c r="J24" s="354"/>
      <c r="K24" s="354"/>
      <c r="L24" s="354"/>
    </row>
    <row r="25" spans="1:12" s="353" customFormat="1" ht="12.95" customHeight="1">
      <c r="A25" s="357"/>
      <c r="B25" s="357"/>
      <c r="C25" s="357" t="s">
        <v>1261</v>
      </c>
      <c r="D25" s="456">
        <v>0</v>
      </c>
      <c r="E25" s="456">
        <v>0</v>
      </c>
      <c r="F25" s="456">
        <v>0</v>
      </c>
      <c r="G25" s="456">
        <v>0</v>
      </c>
      <c r="H25" s="456">
        <v>0</v>
      </c>
      <c r="I25" s="400">
        <f t="shared" si="0"/>
        <v>0</v>
      </c>
      <c r="J25" s="354"/>
      <c r="K25" s="354"/>
      <c r="L25" s="354"/>
    </row>
    <row r="26" spans="1:12" s="353" customFormat="1" ht="12.95" customHeight="1">
      <c r="A26" s="357"/>
      <c r="B26" s="357"/>
      <c r="C26" s="357" t="s">
        <v>1262</v>
      </c>
      <c r="D26" s="456">
        <v>0</v>
      </c>
      <c r="E26" s="456">
        <v>0</v>
      </c>
      <c r="F26" s="456">
        <v>0</v>
      </c>
      <c r="G26" s="456">
        <v>0</v>
      </c>
      <c r="H26" s="456">
        <v>0</v>
      </c>
      <c r="I26" s="400">
        <f t="shared" si="0"/>
        <v>0</v>
      </c>
      <c r="J26" s="354"/>
      <c r="K26" s="354"/>
      <c r="L26" s="354"/>
    </row>
    <row r="27" spans="1:12" s="353" customFormat="1" ht="12.95" customHeight="1">
      <c r="A27" s="357"/>
      <c r="B27" s="357"/>
      <c r="C27" s="357" t="s">
        <v>1263</v>
      </c>
      <c r="D27" s="456">
        <v>0</v>
      </c>
      <c r="E27" s="456">
        <v>0</v>
      </c>
      <c r="F27" s="456">
        <v>0</v>
      </c>
      <c r="G27" s="456">
        <v>0</v>
      </c>
      <c r="H27" s="456">
        <v>0</v>
      </c>
      <c r="I27" s="400">
        <f t="shared" si="0"/>
        <v>0</v>
      </c>
      <c r="J27" s="354"/>
      <c r="K27" s="354"/>
      <c r="L27" s="354"/>
    </row>
    <row r="28" spans="1:12" s="353" customFormat="1" ht="12.95" customHeight="1">
      <c r="A28" s="357"/>
      <c r="B28" s="357"/>
      <c r="C28" s="357" t="s">
        <v>1264</v>
      </c>
      <c r="D28" s="456">
        <v>0</v>
      </c>
      <c r="E28" s="456">
        <v>0</v>
      </c>
      <c r="F28" s="456">
        <v>0</v>
      </c>
      <c r="G28" s="456">
        <v>0</v>
      </c>
      <c r="H28" s="456">
        <v>0</v>
      </c>
      <c r="I28" s="400">
        <f t="shared" si="0"/>
        <v>0</v>
      </c>
      <c r="J28" s="354"/>
      <c r="K28" s="354"/>
      <c r="L28" s="354"/>
    </row>
    <row r="29" spans="1:12" s="353" customFormat="1" ht="12.95" customHeight="1">
      <c r="A29" s="357"/>
      <c r="B29" s="357"/>
      <c r="C29" s="357" t="s">
        <v>1265</v>
      </c>
      <c r="D29" s="456">
        <v>0</v>
      </c>
      <c r="E29" s="456">
        <v>0</v>
      </c>
      <c r="F29" s="456">
        <v>0</v>
      </c>
      <c r="G29" s="456">
        <v>0</v>
      </c>
      <c r="H29" s="456">
        <v>0</v>
      </c>
      <c r="I29" s="400">
        <f t="shared" si="0"/>
        <v>0</v>
      </c>
      <c r="J29" s="354"/>
      <c r="K29" s="354"/>
      <c r="L29" s="354"/>
    </row>
    <row r="30" spans="1:12" s="353" customFormat="1" ht="12.95" customHeight="1">
      <c r="A30" s="357"/>
      <c r="B30" s="357"/>
      <c r="C30" s="357" t="s">
        <v>1266</v>
      </c>
      <c r="D30" s="456">
        <v>0</v>
      </c>
      <c r="E30" s="456">
        <v>0</v>
      </c>
      <c r="F30" s="456">
        <v>0</v>
      </c>
      <c r="G30" s="456">
        <v>0</v>
      </c>
      <c r="H30" s="456">
        <v>0</v>
      </c>
      <c r="I30" s="400">
        <f t="shared" si="0"/>
        <v>0</v>
      </c>
      <c r="J30" s="354"/>
      <c r="K30" s="354"/>
      <c r="L30" s="354"/>
    </row>
    <row r="31" spans="1:12" s="353" customFormat="1" ht="12.95" customHeight="1">
      <c r="A31" s="357"/>
      <c r="B31" s="357"/>
      <c r="C31" s="357" t="s">
        <v>1267</v>
      </c>
      <c r="D31" s="456">
        <v>0</v>
      </c>
      <c r="E31" s="456">
        <v>0</v>
      </c>
      <c r="F31" s="456">
        <v>0</v>
      </c>
      <c r="G31" s="456">
        <v>0</v>
      </c>
      <c r="H31" s="456">
        <v>0</v>
      </c>
      <c r="I31" s="400">
        <f t="shared" si="0"/>
        <v>0</v>
      </c>
      <c r="J31" s="354"/>
      <c r="K31" s="354"/>
      <c r="L31" s="354"/>
    </row>
    <row r="32" spans="1:12" s="353" customFormat="1" ht="12.95" customHeight="1">
      <c r="A32" s="357"/>
      <c r="B32" s="357"/>
      <c r="C32" s="357" t="s">
        <v>1268</v>
      </c>
      <c r="D32" s="456">
        <v>0</v>
      </c>
      <c r="E32" s="456">
        <v>0</v>
      </c>
      <c r="F32" s="456">
        <v>0</v>
      </c>
      <c r="G32" s="456">
        <v>0</v>
      </c>
      <c r="H32" s="456">
        <v>0</v>
      </c>
      <c r="I32" s="400">
        <f t="shared" si="0"/>
        <v>0</v>
      </c>
      <c r="J32" s="354"/>
      <c r="K32" s="354"/>
      <c r="L32" s="354"/>
    </row>
    <row r="33" spans="1:12" s="353" customFormat="1" ht="12.95" customHeight="1">
      <c r="A33" s="357"/>
      <c r="B33" s="357"/>
      <c r="C33" s="357" t="s">
        <v>1269</v>
      </c>
      <c r="D33" s="456">
        <v>0</v>
      </c>
      <c r="E33" s="456">
        <v>0</v>
      </c>
      <c r="F33" s="456">
        <v>0</v>
      </c>
      <c r="G33" s="456">
        <v>0</v>
      </c>
      <c r="H33" s="456">
        <v>0</v>
      </c>
      <c r="I33" s="400">
        <f t="shared" si="0"/>
        <v>0</v>
      </c>
      <c r="J33" s="354"/>
      <c r="K33" s="354"/>
      <c r="L33" s="354"/>
    </row>
    <row r="34" spans="1:12" s="353" customFormat="1" ht="12.95" customHeight="1">
      <c r="A34" s="357"/>
      <c r="B34" s="357"/>
      <c r="C34" s="357" t="s">
        <v>1270</v>
      </c>
      <c r="D34" s="456">
        <v>0</v>
      </c>
      <c r="E34" s="456">
        <v>0</v>
      </c>
      <c r="F34" s="456">
        <v>0</v>
      </c>
      <c r="G34" s="456">
        <v>0</v>
      </c>
      <c r="H34" s="456">
        <v>0</v>
      </c>
      <c r="I34" s="400">
        <f t="shared" si="0"/>
        <v>0</v>
      </c>
      <c r="J34" s="354"/>
      <c r="K34" s="354"/>
      <c r="L34" s="354"/>
    </row>
    <row r="35" spans="1:12" s="353" customFormat="1" ht="12.95" customHeight="1">
      <c r="A35" s="357"/>
      <c r="B35" s="357"/>
      <c r="C35" s="423" t="s">
        <v>1271</v>
      </c>
      <c r="D35" s="456">
        <v>0</v>
      </c>
      <c r="E35" s="456">
        <v>0</v>
      </c>
      <c r="F35" s="456">
        <v>0</v>
      </c>
      <c r="G35" s="456">
        <v>0</v>
      </c>
      <c r="H35" s="456">
        <v>0</v>
      </c>
      <c r="I35" s="400">
        <f t="shared" si="0"/>
        <v>0</v>
      </c>
      <c r="J35" s="354"/>
      <c r="K35" s="354"/>
      <c r="L35" s="354"/>
    </row>
    <row r="36" spans="1:12" s="353" customFormat="1" ht="12.95" customHeight="1">
      <c r="A36" s="357"/>
      <c r="B36" s="357" t="s">
        <v>1272</v>
      </c>
      <c r="C36" s="357"/>
      <c r="D36" s="456">
        <f>SUM(D37:D41)</f>
        <v>0</v>
      </c>
      <c r="E36" s="456">
        <f t="shared" ref="E36:H36" si="2">SUM(E37:E41)</f>
        <v>0</v>
      </c>
      <c r="F36" s="456">
        <f t="shared" si="2"/>
        <v>0</v>
      </c>
      <c r="G36" s="456">
        <f t="shared" si="2"/>
        <v>0</v>
      </c>
      <c r="H36" s="456">
        <f t="shared" si="2"/>
        <v>0</v>
      </c>
      <c r="I36" s="400">
        <f t="shared" si="0"/>
        <v>0</v>
      </c>
      <c r="J36" s="354"/>
      <c r="K36" s="354"/>
      <c r="L36" s="354"/>
    </row>
    <row r="37" spans="1:12" s="353" customFormat="1" ht="12.95" customHeight="1">
      <c r="A37" s="357"/>
      <c r="B37" s="357"/>
      <c r="C37" s="357" t="s">
        <v>1273</v>
      </c>
      <c r="D37" s="456">
        <v>0</v>
      </c>
      <c r="E37" s="456">
        <v>0</v>
      </c>
      <c r="F37" s="456">
        <v>0</v>
      </c>
      <c r="G37" s="456">
        <v>0</v>
      </c>
      <c r="H37" s="456">
        <v>0</v>
      </c>
      <c r="I37" s="400">
        <f t="shared" si="0"/>
        <v>0</v>
      </c>
      <c r="J37" s="354"/>
      <c r="K37" s="354"/>
      <c r="L37" s="354"/>
    </row>
    <row r="38" spans="1:12" s="353" customFormat="1" ht="12.95" customHeight="1">
      <c r="A38" s="357"/>
      <c r="B38" s="357"/>
      <c r="C38" s="357" t="s">
        <v>1274</v>
      </c>
      <c r="D38" s="456">
        <v>0</v>
      </c>
      <c r="E38" s="456">
        <v>0</v>
      </c>
      <c r="F38" s="456">
        <v>0</v>
      </c>
      <c r="G38" s="456">
        <v>0</v>
      </c>
      <c r="H38" s="456">
        <v>0</v>
      </c>
      <c r="I38" s="400">
        <f t="shared" si="0"/>
        <v>0</v>
      </c>
      <c r="J38" s="354"/>
      <c r="K38" s="354"/>
      <c r="L38" s="354"/>
    </row>
    <row r="39" spans="1:12" s="353" customFormat="1" ht="12.95" customHeight="1">
      <c r="A39" s="357"/>
      <c r="B39" s="357"/>
      <c r="C39" s="357" t="s">
        <v>1275</v>
      </c>
      <c r="D39" s="456">
        <v>0</v>
      </c>
      <c r="E39" s="456">
        <v>0</v>
      </c>
      <c r="F39" s="456">
        <v>0</v>
      </c>
      <c r="G39" s="456">
        <v>0</v>
      </c>
      <c r="H39" s="456">
        <v>0</v>
      </c>
      <c r="I39" s="400">
        <f t="shared" si="0"/>
        <v>0</v>
      </c>
      <c r="J39" s="354"/>
      <c r="K39" s="354"/>
      <c r="L39" s="354"/>
    </row>
    <row r="40" spans="1:12" s="353" customFormat="1" ht="12.95" customHeight="1">
      <c r="A40" s="357"/>
      <c r="B40" s="357"/>
      <c r="C40" s="357" t="s">
        <v>1276</v>
      </c>
      <c r="D40" s="456">
        <v>0</v>
      </c>
      <c r="E40" s="456">
        <v>0</v>
      </c>
      <c r="F40" s="456">
        <v>0</v>
      </c>
      <c r="G40" s="456">
        <v>0</v>
      </c>
      <c r="H40" s="456">
        <v>0</v>
      </c>
      <c r="I40" s="400">
        <f t="shared" si="0"/>
        <v>0</v>
      </c>
      <c r="J40" s="354"/>
      <c r="K40" s="354"/>
      <c r="L40" s="354"/>
    </row>
    <row r="41" spans="1:12" s="353" customFormat="1" ht="12.95" customHeight="1">
      <c r="A41" s="357"/>
      <c r="B41" s="357"/>
      <c r="C41" s="357" t="s">
        <v>1277</v>
      </c>
      <c r="D41" s="456">
        <v>0</v>
      </c>
      <c r="E41" s="456">
        <v>0</v>
      </c>
      <c r="F41" s="456">
        <v>0</v>
      </c>
      <c r="G41" s="456">
        <v>0</v>
      </c>
      <c r="H41" s="456">
        <v>0</v>
      </c>
      <c r="I41" s="400">
        <f t="shared" si="0"/>
        <v>0</v>
      </c>
      <c r="J41" s="354"/>
      <c r="K41" s="354"/>
      <c r="L41" s="354"/>
    </row>
    <row r="42" spans="1:12" s="353" customFormat="1" ht="12.95" customHeight="1">
      <c r="A42" s="357"/>
      <c r="B42" s="357" t="s">
        <v>1579</v>
      </c>
      <c r="C42" s="357"/>
      <c r="D42" s="456">
        <v>0</v>
      </c>
      <c r="E42" s="456">
        <v>0</v>
      </c>
      <c r="F42" s="456">
        <v>0</v>
      </c>
      <c r="G42" s="456">
        <v>0</v>
      </c>
      <c r="H42" s="456">
        <v>0</v>
      </c>
      <c r="I42" s="400">
        <f t="shared" si="0"/>
        <v>0</v>
      </c>
      <c r="J42" s="354"/>
      <c r="K42" s="354"/>
      <c r="L42" s="354"/>
    </row>
    <row r="43" spans="1:12" s="353" customFormat="1" ht="12.95" customHeight="1">
      <c r="A43" s="357"/>
      <c r="B43" s="357" t="s">
        <v>668</v>
      </c>
      <c r="C43" s="357"/>
      <c r="D43" s="456">
        <f>SUM(D44)</f>
        <v>0</v>
      </c>
      <c r="E43" s="456">
        <f t="shared" ref="E43:H43" si="3">SUM(E44)</f>
        <v>0</v>
      </c>
      <c r="F43" s="456">
        <f t="shared" si="3"/>
        <v>0</v>
      </c>
      <c r="G43" s="456">
        <f t="shared" si="3"/>
        <v>0</v>
      </c>
      <c r="H43" s="456">
        <f t="shared" si="3"/>
        <v>0</v>
      </c>
      <c r="I43" s="400">
        <f t="shared" si="0"/>
        <v>0</v>
      </c>
      <c r="J43" s="354"/>
      <c r="K43" s="354"/>
      <c r="L43" s="354"/>
    </row>
    <row r="44" spans="1:12" s="353" customFormat="1" ht="12.95" customHeight="1">
      <c r="A44" s="357"/>
      <c r="B44" s="357"/>
      <c r="C44" s="357" t="s">
        <v>1278</v>
      </c>
      <c r="D44" s="456">
        <v>0</v>
      </c>
      <c r="E44" s="456">
        <v>0</v>
      </c>
      <c r="F44" s="456">
        <v>0</v>
      </c>
      <c r="G44" s="456">
        <v>0</v>
      </c>
      <c r="H44" s="456">
        <v>0</v>
      </c>
      <c r="I44" s="400">
        <f t="shared" si="0"/>
        <v>0</v>
      </c>
      <c r="J44" s="354"/>
      <c r="K44" s="354"/>
      <c r="L44" s="354"/>
    </row>
    <row r="45" spans="1:12" s="353" customFormat="1" ht="12.95" customHeight="1">
      <c r="A45" s="357"/>
      <c r="B45" s="357" t="s">
        <v>1279</v>
      </c>
      <c r="C45" s="357"/>
      <c r="D45" s="456">
        <f>SUM(D46:D47)</f>
        <v>0</v>
      </c>
      <c r="E45" s="456">
        <f t="shared" ref="E45:H45" si="4">SUM(E46:E47)</f>
        <v>0</v>
      </c>
      <c r="F45" s="456">
        <f t="shared" si="4"/>
        <v>0</v>
      </c>
      <c r="G45" s="456">
        <f t="shared" si="4"/>
        <v>0</v>
      </c>
      <c r="H45" s="456">
        <f t="shared" si="4"/>
        <v>0</v>
      </c>
      <c r="I45" s="400">
        <f t="shared" si="0"/>
        <v>0</v>
      </c>
      <c r="J45" s="354"/>
      <c r="K45" s="354"/>
      <c r="L45" s="354"/>
    </row>
    <row r="46" spans="1:12" s="353" customFormat="1" ht="12.95" customHeight="1">
      <c r="A46" s="357"/>
      <c r="B46" s="357"/>
      <c r="C46" s="357" t="s">
        <v>1280</v>
      </c>
      <c r="D46" s="456">
        <v>0</v>
      </c>
      <c r="E46" s="456">
        <v>0</v>
      </c>
      <c r="F46" s="456">
        <v>0</v>
      </c>
      <c r="G46" s="456">
        <v>0</v>
      </c>
      <c r="H46" s="456">
        <v>0</v>
      </c>
      <c r="I46" s="400">
        <f t="shared" si="0"/>
        <v>0</v>
      </c>
      <c r="J46" s="354"/>
      <c r="K46" s="354"/>
      <c r="L46" s="354"/>
    </row>
    <row r="47" spans="1:12" s="353" customFormat="1" ht="12.95" customHeight="1">
      <c r="A47" s="357"/>
      <c r="B47" s="357"/>
      <c r="C47" s="357" t="s">
        <v>1281</v>
      </c>
      <c r="D47" s="456">
        <v>0</v>
      </c>
      <c r="E47" s="456">
        <v>0</v>
      </c>
      <c r="F47" s="456">
        <v>0</v>
      </c>
      <c r="G47" s="456">
        <v>0</v>
      </c>
      <c r="H47" s="456">
        <v>0</v>
      </c>
      <c r="I47" s="400">
        <f t="shared" si="0"/>
        <v>0</v>
      </c>
      <c r="J47" s="354"/>
      <c r="K47" s="354"/>
      <c r="L47" s="354"/>
    </row>
    <row r="48" spans="1:12" s="353" customFormat="1" ht="12.95" customHeight="1">
      <c r="A48" s="357"/>
      <c r="B48" s="357"/>
      <c r="C48" s="357"/>
      <c r="D48" s="422"/>
      <c r="E48" s="422"/>
      <c r="F48" s="422"/>
      <c r="G48" s="375"/>
      <c r="H48" s="375"/>
      <c r="I48" s="375"/>
      <c r="J48" s="354"/>
      <c r="K48" s="354"/>
      <c r="L48" s="354"/>
    </row>
    <row r="49" spans="1:12" s="353" customFormat="1" ht="12.95" customHeight="1">
      <c r="A49" s="362" t="s">
        <v>1282</v>
      </c>
      <c r="B49" s="357"/>
      <c r="C49" s="357"/>
      <c r="D49" s="457">
        <f>SUM(D17+D18+D19+D20+D21+D22+D23+D24+D36+D42+D43+D45)</f>
        <v>0</v>
      </c>
      <c r="E49" s="457">
        <f>SUM(E17+E18+E19+E20+E21+E22+E23+E24+E36+E42+E43+E45)</f>
        <v>0</v>
      </c>
      <c r="F49" s="457">
        <f>SUM(F17+F18+F19+F20+F21+F22+F23+F24+F36+F42+F43+F45)</f>
        <v>0</v>
      </c>
      <c r="G49" s="457">
        <f>SUM(G17+G18+G19+G20+G21+G22+G23+G24+G36+G42+G43+G45)</f>
        <v>0</v>
      </c>
      <c r="H49" s="457">
        <f>SUM(H17+H18+H19+H20+H21+H22+H23+H24+H36+H42+H43+H45)</f>
        <v>0</v>
      </c>
      <c r="I49" s="451">
        <f t="shared" si="0"/>
        <v>0</v>
      </c>
      <c r="J49" s="354"/>
      <c r="K49" s="354"/>
      <c r="L49" s="354"/>
    </row>
    <row r="50" spans="1:12" s="353" customFormat="1" ht="12.95" customHeight="1">
      <c r="A50" s="357"/>
      <c r="B50" s="357"/>
      <c r="C50" s="357"/>
      <c r="D50" s="422"/>
      <c r="E50" s="422"/>
      <c r="F50" s="422"/>
      <c r="G50" s="375"/>
      <c r="H50" s="375"/>
      <c r="I50" s="375"/>
      <c r="J50" s="354"/>
      <c r="K50" s="354"/>
      <c r="L50" s="354"/>
    </row>
    <row r="51" spans="1:12" s="353" customFormat="1" ht="12.95" customHeight="1">
      <c r="A51" s="362" t="s">
        <v>1099</v>
      </c>
      <c r="B51" s="357"/>
      <c r="C51" s="357"/>
      <c r="D51" s="458"/>
      <c r="E51" s="458"/>
      <c r="F51" s="458"/>
      <c r="G51" s="459"/>
      <c r="H51" s="459"/>
      <c r="I51" s="451">
        <f>SUM(H49-D49)</f>
        <v>0</v>
      </c>
      <c r="J51" s="354"/>
      <c r="K51" s="354"/>
      <c r="L51" s="354"/>
    </row>
    <row r="52" spans="1:12" s="353" customFormat="1" ht="12.95" customHeight="1">
      <c r="A52" s="357"/>
      <c r="B52" s="357"/>
      <c r="C52" s="357"/>
      <c r="D52" s="422"/>
      <c r="E52" s="422"/>
      <c r="F52" s="422"/>
      <c r="G52" s="375"/>
      <c r="H52" s="375"/>
      <c r="I52" s="375"/>
      <c r="J52" s="354"/>
      <c r="K52" s="354"/>
      <c r="L52" s="354"/>
    </row>
    <row r="53" spans="1:12" s="353" customFormat="1" ht="12.95" customHeight="1">
      <c r="A53" s="362" t="s">
        <v>1100</v>
      </c>
      <c r="B53" s="357"/>
      <c r="C53" s="357"/>
      <c r="D53" s="422"/>
      <c r="E53" s="422"/>
      <c r="F53" s="422"/>
      <c r="G53" s="375"/>
      <c r="H53" s="375"/>
      <c r="I53" s="375"/>
      <c r="J53" s="354"/>
      <c r="K53" s="354"/>
      <c r="L53" s="354"/>
    </row>
    <row r="54" spans="1:12" s="353" customFormat="1" ht="12.95" customHeight="1">
      <c r="A54" s="357"/>
      <c r="B54" s="357" t="s">
        <v>1283</v>
      </c>
      <c r="C54" s="357"/>
      <c r="D54" s="456">
        <f>SUM(D55:D65)</f>
        <v>0</v>
      </c>
      <c r="E54" s="456">
        <f t="shared" ref="E54:G54" si="5">SUM(E55:E65)</f>
        <v>0</v>
      </c>
      <c r="F54" s="456">
        <f t="shared" si="5"/>
        <v>0</v>
      </c>
      <c r="G54" s="456">
        <f t="shared" si="5"/>
        <v>0</v>
      </c>
      <c r="H54" s="456">
        <f t="shared" ref="H54" si="6">SUM(H55:H65)</f>
        <v>0</v>
      </c>
      <c r="I54" s="400">
        <f t="shared" ref="I54:I64" si="7">SUM(H54-D54)</f>
        <v>0</v>
      </c>
      <c r="J54" s="354"/>
      <c r="K54" s="354"/>
      <c r="L54" s="354"/>
    </row>
    <row r="55" spans="1:12" s="353" customFormat="1" ht="12.95" customHeight="1">
      <c r="A55" s="357"/>
      <c r="B55" s="357"/>
      <c r="C55" s="444" t="s">
        <v>1284</v>
      </c>
      <c r="D55" s="456">
        <v>0</v>
      </c>
      <c r="E55" s="456">
        <v>0</v>
      </c>
      <c r="F55" s="456">
        <v>0</v>
      </c>
      <c r="G55" s="456">
        <v>0</v>
      </c>
      <c r="H55" s="456">
        <v>0</v>
      </c>
      <c r="I55" s="400">
        <f t="shared" si="7"/>
        <v>0</v>
      </c>
      <c r="J55" s="354"/>
      <c r="K55" s="354"/>
      <c r="L55" s="354"/>
    </row>
    <row r="56" spans="1:12" s="353" customFormat="1" ht="12.95" customHeight="1">
      <c r="A56" s="357"/>
      <c r="B56" s="357"/>
      <c r="C56" s="357" t="s">
        <v>1285</v>
      </c>
      <c r="D56" s="456">
        <v>0</v>
      </c>
      <c r="E56" s="456">
        <v>0</v>
      </c>
      <c r="F56" s="456">
        <v>0</v>
      </c>
      <c r="G56" s="456">
        <v>0</v>
      </c>
      <c r="H56" s="456">
        <v>0</v>
      </c>
      <c r="I56" s="400">
        <f t="shared" si="7"/>
        <v>0</v>
      </c>
      <c r="J56" s="354"/>
      <c r="K56" s="354"/>
      <c r="L56" s="354"/>
    </row>
    <row r="57" spans="1:12" s="353" customFormat="1" ht="12.95" customHeight="1">
      <c r="A57" s="357"/>
      <c r="B57" s="357"/>
      <c r="C57" s="357" t="s">
        <v>1286</v>
      </c>
      <c r="D57" s="456">
        <v>0</v>
      </c>
      <c r="E57" s="456">
        <v>0</v>
      </c>
      <c r="F57" s="456">
        <v>0</v>
      </c>
      <c r="G57" s="456">
        <v>0</v>
      </c>
      <c r="H57" s="456">
        <v>0</v>
      </c>
      <c r="I57" s="400">
        <f t="shared" si="7"/>
        <v>0</v>
      </c>
      <c r="J57" s="354"/>
      <c r="K57" s="354"/>
      <c r="L57" s="354"/>
    </row>
    <row r="58" spans="1:12" s="353" customFormat="1" ht="12.95" customHeight="1">
      <c r="A58" s="357"/>
      <c r="B58" s="357"/>
      <c r="C58" s="1144" t="s">
        <v>1287</v>
      </c>
      <c r="D58" s="456">
        <v>0</v>
      </c>
      <c r="E58" s="456">
        <v>0</v>
      </c>
      <c r="F58" s="456">
        <v>0</v>
      </c>
      <c r="G58" s="456">
        <v>0</v>
      </c>
      <c r="H58" s="456">
        <v>0</v>
      </c>
      <c r="I58" s="400">
        <f t="shared" si="7"/>
        <v>0</v>
      </c>
      <c r="J58" s="354"/>
      <c r="K58" s="354"/>
      <c r="L58" s="354"/>
    </row>
    <row r="59" spans="1:12" s="353" customFormat="1" ht="12.95" customHeight="1">
      <c r="A59" s="357"/>
      <c r="B59" s="357"/>
      <c r="C59" s="1144"/>
      <c r="D59" s="456"/>
      <c r="E59" s="456"/>
      <c r="F59" s="456"/>
      <c r="G59" s="456"/>
      <c r="H59" s="456"/>
      <c r="I59" s="400"/>
      <c r="J59" s="354"/>
      <c r="K59" s="354"/>
      <c r="L59" s="354"/>
    </row>
    <row r="60" spans="1:12" s="353" customFormat="1" ht="12.95" customHeight="1">
      <c r="A60" s="357"/>
      <c r="B60" s="357"/>
      <c r="C60" s="357" t="s">
        <v>1288</v>
      </c>
      <c r="D60" s="456">
        <v>0</v>
      </c>
      <c r="E60" s="456">
        <v>0</v>
      </c>
      <c r="F60" s="456">
        <v>0</v>
      </c>
      <c r="G60" s="456">
        <v>0</v>
      </c>
      <c r="H60" s="456">
        <v>0</v>
      </c>
      <c r="I60" s="400">
        <f t="shared" si="7"/>
        <v>0</v>
      </c>
      <c r="J60" s="354"/>
      <c r="K60" s="354"/>
      <c r="L60" s="354"/>
    </row>
    <row r="61" spans="1:12" s="353" customFormat="1" ht="12.95" customHeight="1">
      <c r="A61" s="357"/>
      <c r="B61" s="357"/>
      <c r="C61" s="357" t="s">
        <v>1289</v>
      </c>
      <c r="D61" s="456">
        <v>0</v>
      </c>
      <c r="E61" s="456">
        <v>0</v>
      </c>
      <c r="F61" s="456">
        <v>0</v>
      </c>
      <c r="G61" s="456">
        <v>0</v>
      </c>
      <c r="H61" s="456">
        <v>0</v>
      </c>
      <c r="I61" s="400">
        <f t="shared" si="7"/>
        <v>0</v>
      </c>
      <c r="J61" s="354"/>
      <c r="K61" s="354"/>
      <c r="L61" s="354"/>
    </row>
    <row r="62" spans="1:12" s="353" customFormat="1" ht="12.95" customHeight="1">
      <c r="A62" s="362"/>
      <c r="B62" s="362"/>
      <c r="C62" s="1144" t="s">
        <v>1290</v>
      </c>
      <c r="D62" s="456">
        <v>0</v>
      </c>
      <c r="E62" s="456">
        <v>0</v>
      </c>
      <c r="F62" s="456">
        <v>0</v>
      </c>
      <c r="G62" s="456">
        <v>0</v>
      </c>
      <c r="H62" s="456">
        <v>0</v>
      </c>
      <c r="I62" s="400">
        <f t="shared" si="7"/>
        <v>0</v>
      </c>
    </row>
    <row r="63" spans="1:12" s="353" customFormat="1" ht="12.95" customHeight="1">
      <c r="A63" s="357"/>
      <c r="B63" s="357"/>
      <c r="C63" s="1144"/>
      <c r="D63" s="456"/>
      <c r="E63" s="456"/>
      <c r="F63" s="456"/>
      <c r="G63" s="456"/>
      <c r="H63" s="456"/>
      <c r="I63" s="400"/>
    </row>
    <row r="64" spans="1:12" s="353" customFormat="1" ht="12.95" customHeight="1">
      <c r="A64" s="357"/>
      <c r="B64" s="357"/>
      <c r="C64" s="1144" t="s">
        <v>1291</v>
      </c>
      <c r="D64" s="456">
        <v>0</v>
      </c>
      <c r="E64" s="456">
        <v>0</v>
      </c>
      <c r="F64" s="456">
        <v>0</v>
      </c>
      <c r="G64" s="456">
        <v>0</v>
      </c>
      <c r="H64" s="456">
        <v>0</v>
      </c>
      <c r="I64" s="400">
        <f t="shared" si="7"/>
        <v>0</v>
      </c>
    </row>
    <row r="65" spans="1:9" s="353" customFormat="1" ht="12.95" customHeight="1">
      <c r="A65" s="362"/>
      <c r="B65" s="362"/>
      <c r="C65" s="1144"/>
      <c r="D65" s="456"/>
      <c r="E65" s="456"/>
      <c r="F65" s="456"/>
      <c r="G65" s="456"/>
      <c r="H65" s="456"/>
      <c r="I65" s="400"/>
    </row>
    <row r="66" spans="1:9" s="353" customFormat="1" ht="12.95" customHeight="1">
      <c r="A66" s="357"/>
      <c r="B66" s="357" t="s">
        <v>1292</v>
      </c>
      <c r="C66" s="357"/>
      <c r="D66" s="456">
        <f>SUM(D67:D70)</f>
        <v>0</v>
      </c>
      <c r="E66" s="456">
        <f t="shared" ref="E66:G66" si="8">SUM(E67:E70)</f>
        <v>0</v>
      </c>
      <c r="F66" s="456">
        <f t="shared" si="8"/>
        <v>0</v>
      </c>
      <c r="G66" s="456">
        <f t="shared" si="8"/>
        <v>0</v>
      </c>
      <c r="H66" s="456">
        <f t="shared" ref="H66" si="9">SUM(H67:H70)</f>
        <v>0</v>
      </c>
      <c r="I66" s="400">
        <f t="shared" ref="I66:I70" si="10">SUM(H66-D66)</f>
        <v>0</v>
      </c>
    </row>
    <row r="67" spans="1:9" s="353" customFormat="1" ht="12.95" customHeight="1">
      <c r="A67" s="362"/>
      <c r="B67" s="362"/>
      <c r="C67" s="357" t="s">
        <v>1293</v>
      </c>
      <c r="D67" s="456">
        <v>0</v>
      </c>
      <c r="E67" s="456">
        <v>0</v>
      </c>
      <c r="F67" s="456">
        <v>0</v>
      </c>
      <c r="G67" s="456">
        <v>0</v>
      </c>
      <c r="H67" s="456">
        <v>0</v>
      </c>
      <c r="I67" s="400">
        <f t="shared" si="10"/>
        <v>0</v>
      </c>
    </row>
    <row r="68" spans="1:9" s="353" customFormat="1" ht="12.95" customHeight="1">
      <c r="A68" s="357"/>
      <c r="B68" s="357"/>
      <c r="C68" s="357" t="s">
        <v>1294</v>
      </c>
      <c r="D68" s="456">
        <v>0</v>
      </c>
      <c r="E68" s="456">
        <v>0</v>
      </c>
      <c r="F68" s="456">
        <v>0</v>
      </c>
      <c r="G68" s="456">
        <v>0</v>
      </c>
      <c r="H68" s="456">
        <v>0</v>
      </c>
      <c r="I68" s="400">
        <f t="shared" si="10"/>
        <v>0</v>
      </c>
    </row>
    <row r="69" spans="1:9" s="353" customFormat="1" ht="12.95" customHeight="1">
      <c r="A69" s="362"/>
      <c r="B69" s="362"/>
      <c r="C69" s="357" t="s">
        <v>1295</v>
      </c>
      <c r="D69" s="456">
        <v>0</v>
      </c>
      <c r="E69" s="456">
        <v>0</v>
      </c>
      <c r="F69" s="456">
        <v>0</v>
      </c>
      <c r="G69" s="456">
        <v>0</v>
      </c>
      <c r="H69" s="456">
        <v>0</v>
      </c>
      <c r="I69" s="400">
        <f t="shared" si="10"/>
        <v>0</v>
      </c>
    </row>
    <row r="70" spans="1:9" s="353" customFormat="1" ht="12.95" customHeight="1">
      <c r="A70" s="357"/>
      <c r="B70" s="357"/>
      <c r="C70" s="357" t="s">
        <v>1278</v>
      </c>
      <c r="D70" s="456">
        <v>0</v>
      </c>
      <c r="E70" s="456">
        <v>0</v>
      </c>
      <c r="F70" s="456">
        <v>0</v>
      </c>
      <c r="G70" s="456">
        <v>0</v>
      </c>
      <c r="H70" s="456">
        <v>0</v>
      </c>
      <c r="I70" s="400">
        <f t="shared" si="10"/>
        <v>0</v>
      </c>
    </row>
    <row r="71" spans="1:9" s="353" customFormat="1" ht="12.95" customHeight="1">
      <c r="A71" s="357"/>
      <c r="B71" s="357" t="s">
        <v>1296</v>
      </c>
      <c r="C71" s="357"/>
      <c r="D71" s="456">
        <f>SUM(D72:D74)</f>
        <v>0</v>
      </c>
      <c r="E71" s="456">
        <f t="shared" ref="E71:G71" si="11">SUM(E72:E74)</f>
        <v>0</v>
      </c>
      <c r="F71" s="456">
        <f t="shared" si="11"/>
        <v>0</v>
      </c>
      <c r="G71" s="456">
        <f t="shared" si="11"/>
        <v>0</v>
      </c>
      <c r="H71" s="456">
        <f t="shared" ref="H71" si="12">SUM(H72:H74)</f>
        <v>0</v>
      </c>
      <c r="I71" s="400">
        <f t="shared" ref="I71:I72" si="13">SUM(H71-D71)</f>
        <v>0</v>
      </c>
    </row>
    <row r="72" spans="1:9" s="353" customFormat="1" ht="12.95" customHeight="1">
      <c r="A72" s="357"/>
      <c r="B72" s="357"/>
      <c r="C72" s="1144" t="s">
        <v>1297</v>
      </c>
      <c r="D72" s="456">
        <v>0</v>
      </c>
      <c r="E72" s="456">
        <v>0</v>
      </c>
      <c r="F72" s="456">
        <v>0</v>
      </c>
      <c r="G72" s="456">
        <v>0</v>
      </c>
      <c r="H72" s="456">
        <v>0</v>
      </c>
      <c r="I72" s="400">
        <f t="shared" si="13"/>
        <v>0</v>
      </c>
    </row>
    <row r="73" spans="1:9" s="353" customFormat="1" ht="12.95" customHeight="1">
      <c r="A73" s="362"/>
      <c r="B73" s="362"/>
      <c r="C73" s="1144"/>
      <c r="D73" s="456"/>
      <c r="E73" s="456"/>
      <c r="F73" s="456"/>
      <c r="G73" s="456"/>
      <c r="H73" s="456"/>
      <c r="I73" s="400"/>
    </row>
    <row r="74" spans="1:9" s="353" customFormat="1" ht="12.95" customHeight="1">
      <c r="A74" s="357"/>
      <c r="B74" s="357"/>
      <c r="C74" s="357" t="s">
        <v>1298</v>
      </c>
      <c r="D74" s="456">
        <v>0</v>
      </c>
      <c r="E74" s="456">
        <v>0</v>
      </c>
      <c r="F74" s="456">
        <v>0</v>
      </c>
      <c r="G74" s="456">
        <v>0</v>
      </c>
      <c r="H74" s="456">
        <v>0</v>
      </c>
      <c r="I74" s="400">
        <f t="shared" ref="I74" si="14">SUM(H74-D74)</f>
        <v>0</v>
      </c>
    </row>
    <row r="75" spans="1:9" s="353" customFormat="1" ht="25.5" customHeight="1">
      <c r="A75" s="362"/>
      <c r="B75" s="1144" t="s">
        <v>1574</v>
      </c>
      <c r="C75" s="1144"/>
      <c r="D75" s="456">
        <v>0</v>
      </c>
      <c r="E75" s="456">
        <v>0</v>
      </c>
      <c r="F75" s="456">
        <v>0</v>
      </c>
      <c r="G75" s="456">
        <v>0</v>
      </c>
      <c r="H75" s="456">
        <v>0</v>
      </c>
      <c r="I75" s="400">
        <f t="shared" ref="I75:I78" si="15">SUM(H75-D75)</f>
        <v>0</v>
      </c>
    </row>
    <row r="76" spans="1:9" s="353" customFormat="1" ht="12.95" customHeight="1">
      <c r="A76" s="357"/>
      <c r="B76" s="357" t="s">
        <v>1299</v>
      </c>
      <c r="C76" s="357"/>
      <c r="D76" s="456">
        <v>0</v>
      </c>
      <c r="E76" s="456">
        <v>0</v>
      </c>
      <c r="F76" s="456">
        <v>0</v>
      </c>
      <c r="G76" s="456">
        <v>0</v>
      </c>
      <c r="H76" s="456">
        <v>0</v>
      </c>
      <c r="I76" s="400">
        <f t="shared" si="15"/>
        <v>0</v>
      </c>
    </row>
    <row r="77" spans="1:9" s="353" customFormat="1" ht="12.95" customHeight="1">
      <c r="A77" s="357"/>
      <c r="B77" s="357"/>
      <c r="C77" s="357"/>
      <c r="D77" s="422"/>
      <c r="E77" s="422"/>
      <c r="F77" s="422"/>
      <c r="G77" s="375"/>
      <c r="H77" s="375"/>
      <c r="I77" s="375"/>
    </row>
    <row r="78" spans="1:9" s="353" customFormat="1" ht="12.95" customHeight="1">
      <c r="A78" s="362" t="s">
        <v>1300</v>
      </c>
      <c r="B78" s="357"/>
      <c r="C78" s="357"/>
      <c r="D78" s="457">
        <f>SUM(D54+D66+D71+D75+D76)</f>
        <v>0</v>
      </c>
      <c r="E78" s="457">
        <f t="shared" ref="E78:H78" si="16">SUM(E54+E66+E71+E75+E76)</f>
        <v>0</v>
      </c>
      <c r="F78" s="457">
        <f t="shared" si="16"/>
        <v>0</v>
      </c>
      <c r="G78" s="457">
        <f t="shared" si="16"/>
        <v>0</v>
      </c>
      <c r="H78" s="457">
        <f t="shared" si="16"/>
        <v>0</v>
      </c>
      <c r="I78" s="451">
        <f t="shared" si="15"/>
        <v>0</v>
      </c>
    </row>
    <row r="79" spans="1:9" s="353" customFormat="1" ht="12.95" customHeight="1">
      <c r="A79" s="357"/>
      <c r="B79" s="357"/>
      <c r="C79" s="357"/>
      <c r="D79" s="422"/>
      <c r="E79" s="422"/>
      <c r="F79" s="422"/>
      <c r="G79" s="375"/>
      <c r="H79" s="375"/>
      <c r="I79" s="375"/>
    </row>
    <row r="80" spans="1:9" s="353" customFormat="1" ht="12.95" customHeight="1">
      <c r="A80" s="362" t="s">
        <v>1301</v>
      </c>
      <c r="B80" s="357"/>
      <c r="C80" s="357"/>
      <c r="D80" s="457">
        <f>SUM(D81)</f>
        <v>0</v>
      </c>
      <c r="E80" s="457">
        <f t="shared" ref="E80:H80" si="17">SUM(E81)</f>
        <v>0</v>
      </c>
      <c r="F80" s="457">
        <f t="shared" si="17"/>
        <v>0</v>
      </c>
      <c r="G80" s="457">
        <f t="shared" si="17"/>
        <v>0</v>
      </c>
      <c r="H80" s="457">
        <f t="shared" si="17"/>
        <v>0</v>
      </c>
      <c r="I80" s="451">
        <f t="shared" ref="I80:I83" si="18">SUM(H80-D80)</f>
        <v>0</v>
      </c>
    </row>
    <row r="81" spans="1:9" s="353" customFormat="1" ht="12.95" customHeight="1">
      <c r="A81" s="357"/>
      <c r="B81" s="357" t="s">
        <v>1108</v>
      </c>
      <c r="C81" s="357"/>
      <c r="D81" s="456">
        <v>0</v>
      </c>
      <c r="E81" s="456">
        <v>0</v>
      </c>
      <c r="F81" s="456">
        <v>0</v>
      </c>
      <c r="G81" s="456">
        <v>0</v>
      </c>
      <c r="H81" s="456">
        <v>0</v>
      </c>
      <c r="I81" s="400">
        <f t="shared" si="18"/>
        <v>0</v>
      </c>
    </row>
    <row r="82" spans="1:9" s="353" customFormat="1" ht="12.95" customHeight="1">
      <c r="A82" s="357"/>
      <c r="B82" s="357"/>
      <c r="C82" s="357"/>
      <c r="D82" s="422"/>
      <c r="E82" s="422"/>
      <c r="F82" s="422"/>
      <c r="G82" s="375"/>
      <c r="H82" s="375"/>
      <c r="I82" s="375"/>
    </row>
    <row r="83" spans="1:9" s="353" customFormat="1" ht="12.95" customHeight="1">
      <c r="A83" s="362" t="s">
        <v>1302</v>
      </c>
      <c r="B83" s="357"/>
      <c r="C83" s="357"/>
      <c r="D83" s="457">
        <f>SUM(D49+D78+D80)</f>
        <v>0</v>
      </c>
      <c r="E83" s="457">
        <f>SUM(E49+E78+E80)</f>
        <v>0</v>
      </c>
      <c r="F83" s="457">
        <f>SUM(F49+F78+F80)</f>
        <v>0</v>
      </c>
      <c r="G83" s="457">
        <f>SUM(G49+G78+G80)</f>
        <v>0</v>
      </c>
      <c r="H83" s="457">
        <f>SUM(H49+H78+H80)</f>
        <v>0</v>
      </c>
      <c r="I83" s="451">
        <f t="shared" si="18"/>
        <v>0</v>
      </c>
    </row>
    <row r="84" spans="1:9" s="353" customFormat="1" ht="12.95" customHeight="1">
      <c r="A84" s="357"/>
      <c r="B84" s="357"/>
      <c r="C84" s="357"/>
      <c r="D84" s="422"/>
      <c r="E84" s="422"/>
      <c r="F84" s="422"/>
      <c r="G84" s="375"/>
      <c r="H84" s="375"/>
      <c r="I84" s="375"/>
    </row>
    <row r="85" spans="1:9" s="353" customFormat="1" ht="12.95" customHeight="1">
      <c r="A85" s="357"/>
      <c r="B85" s="362" t="s">
        <v>1101</v>
      </c>
      <c r="C85" s="357"/>
      <c r="D85" s="422"/>
      <c r="E85" s="422"/>
      <c r="F85" s="422"/>
      <c r="G85" s="375"/>
      <c r="H85" s="375"/>
      <c r="I85" s="375"/>
    </row>
    <row r="86" spans="1:9" s="353" customFormat="1" ht="12.95" customHeight="1">
      <c r="A86" s="357"/>
      <c r="B86" s="1144" t="s">
        <v>1303</v>
      </c>
      <c r="C86" s="1144"/>
      <c r="D86" s="456">
        <v>0</v>
      </c>
      <c r="E86" s="456">
        <v>0</v>
      </c>
      <c r="F86" s="456">
        <v>0</v>
      </c>
      <c r="G86" s="456">
        <v>0</v>
      </c>
      <c r="H86" s="456">
        <v>0</v>
      </c>
      <c r="I86" s="400">
        <f t="shared" ref="I86" si="19">SUM(H86-D86)</f>
        <v>0</v>
      </c>
    </row>
    <row r="87" spans="1:9" s="353" customFormat="1" ht="12.95" customHeight="1">
      <c r="A87" s="357"/>
      <c r="B87" s="1144"/>
      <c r="C87" s="1144"/>
      <c r="D87" s="456"/>
      <c r="E87" s="456"/>
      <c r="F87" s="456"/>
      <c r="G87" s="456"/>
      <c r="H87" s="456"/>
      <c r="I87" s="400"/>
    </row>
    <row r="88" spans="1:9" s="353" customFormat="1" ht="12.95" customHeight="1">
      <c r="A88" s="357"/>
      <c r="B88" s="1144" t="s">
        <v>1304</v>
      </c>
      <c r="C88" s="1144"/>
      <c r="D88" s="456">
        <v>0</v>
      </c>
      <c r="E88" s="456">
        <v>0</v>
      </c>
      <c r="F88" s="456">
        <v>0</v>
      </c>
      <c r="G88" s="456">
        <v>0</v>
      </c>
      <c r="H88" s="456">
        <v>0</v>
      </c>
      <c r="I88" s="400">
        <f t="shared" ref="I88" si="20">SUM(H88-D88)</f>
        <v>0</v>
      </c>
    </row>
    <row r="89" spans="1:9" s="353" customFormat="1" ht="12.95" customHeight="1">
      <c r="A89" s="357"/>
      <c r="B89" s="1144"/>
      <c r="C89" s="1144"/>
      <c r="D89" s="456"/>
      <c r="E89" s="456"/>
      <c r="F89" s="456"/>
      <c r="G89" s="456"/>
      <c r="H89" s="456"/>
      <c r="I89" s="400"/>
    </row>
    <row r="90" spans="1:9" s="353" customFormat="1" ht="12.95" customHeight="1">
      <c r="A90" s="357"/>
      <c r="B90" s="364" t="s">
        <v>1301</v>
      </c>
      <c r="C90" s="364"/>
      <c r="D90" s="457">
        <f>SUM(D86+D88)</f>
        <v>0</v>
      </c>
      <c r="E90" s="457">
        <f t="shared" ref="E90:H90" si="21">SUM(E86+E88)</f>
        <v>0</v>
      </c>
      <c r="F90" s="457">
        <f t="shared" si="21"/>
        <v>0</v>
      </c>
      <c r="G90" s="457">
        <f t="shared" si="21"/>
        <v>0</v>
      </c>
      <c r="H90" s="457">
        <f t="shared" si="21"/>
        <v>0</v>
      </c>
      <c r="I90" s="451">
        <f t="shared" ref="I90" si="22">SUM(H90-D90)</f>
        <v>0</v>
      </c>
    </row>
    <row r="91" spans="1:9" s="353" customFormat="1" ht="5.0999999999999996" customHeight="1">
      <c r="A91" s="357"/>
      <c r="B91" s="357"/>
      <c r="C91" s="357"/>
      <c r="D91" s="357"/>
      <c r="E91" s="357"/>
      <c r="F91" s="422"/>
      <c r="G91" s="375"/>
      <c r="H91" s="375"/>
      <c r="I91" s="375"/>
    </row>
    <row r="92" spans="1:9" s="353" customFormat="1" ht="15" customHeight="1">
      <c r="A92" s="357"/>
      <c r="B92" s="357"/>
      <c r="C92" s="357"/>
      <c r="D92" s="357"/>
      <c r="E92" s="357"/>
      <c r="F92" s="422"/>
      <c r="G92" s="375"/>
      <c r="H92" s="375"/>
      <c r="I92" s="375"/>
    </row>
    <row r="93" spans="1:9">
      <c r="A93" s="349"/>
      <c r="B93" s="349"/>
      <c r="C93" s="349"/>
      <c r="D93" s="349"/>
      <c r="E93" s="349"/>
      <c r="F93" s="349"/>
      <c r="G93" s="349"/>
      <c r="H93" s="355"/>
      <c r="I93" s="355"/>
    </row>
    <row r="94" spans="1:9">
      <c r="A94" s="349"/>
      <c r="B94" s="349"/>
      <c r="C94" s="349"/>
      <c r="D94" s="349"/>
      <c r="E94" s="349"/>
      <c r="F94" s="349"/>
      <c r="G94" s="349"/>
      <c r="H94" s="355"/>
      <c r="I94" s="355"/>
    </row>
    <row r="95" spans="1:9">
      <c r="A95" s="349"/>
      <c r="B95" s="349"/>
      <c r="C95" s="349"/>
      <c r="D95" s="349"/>
      <c r="E95" s="349"/>
      <c r="F95" s="349"/>
      <c r="G95" s="349"/>
      <c r="H95" s="355"/>
      <c r="I95" s="355"/>
    </row>
    <row r="96" spans="1:9">
      <c r="A96" s="349"/>
      <c r="B96" s="349"/>
      <c r="C96" s="349"/>
      <c r="D96" s="349"/>
      <c r="E96" s="349"/>
      <c r="F96" s="349"/>
      <c r="G96" s="349"/>
      <c r="H96" s="355"/>
      <c r="I96" s="355"/>
    </row>
    <row r="97" spans="1:9">
      <c r="A97" s="349"/>
      <c r="B97" s="349"/>
      <c r="C97" s="349"/>
      <c r="D97" s="349"/>
      <c r="E97" s="363"/>
      <c r="F97" s="363"/>
      <c r="G97" s="349"/>
      <c r="H97" s="355"/>
      <c r="I97" s="355"/>
    </row>
    <row r="98" spans="1:9">
      <c r="A98" s="1077" t="s">
        <v>12</v>
      </c>
      <c r="B98" s="1077"/>
      <c r="C98" s="1077"/>
      <c r="D98" s="1077"/>
      <c r="E98" s="363"/>
      <c r="F98" s="1077" t="s">
        <v>12</v>
      </c>
      <c r="G98" s="1077"/>
      <c r="H98" s="1077"/>
      <c r="I98" s="1077"/>
    </row>
    <row r="99" spans="1:9">
      <c r="A99" s="1070" t="s">
        <v>638</v>
      </c>
      <c r="B99" s="1070"/>
      <c r="C99" s="1070"/>
      <c r="D99" s="1070"/>
      <c r="E99" s="363"/>
      <c r="F99" s="1070" t="s">
        <v>638</v>
      </c>
      <c r="G99" s="1070"/>
      <c r="H99" s="1070"/>
      <c r="I99" s="1070"/>
    </row>
    <row r="100" spans="1:9">
      <c r="A100" s="363"/>
      <c r="B100" s="363"/>
      <c r="C100" s="363"/>
      <c r="D100" s="363"/>
      <c r="E100" s="363"/>
      <c r="F100" s="363"/>
      <c r="G100" s="363"/>
      <c r="H100" s="363"/>
      <c r="I100" s="363"/>
    </row>
    <row r="101" spans="1:9">
      <c r="A101" s="363"/>
      <c r="B101" s="363"/>
      <c r="C101" s="363"/>
      <c r="D101" s="363"/>
      <c r="E101" s="363"/>
      <c r="F101" s="363"/>
      <c r="G101" s="363"/>
      <c r="H101" s="363"/>
      <c r="I101" s="363"/>
    </row>
    <row r="102" spans="1:9" ht="5.0999999999999996" customHeight="1">
      <c r="A102" s="363"/>
      <c r="B102" s="363"/>
      <c r="C102" s="363"/>
      <c r="D102" s="363"/>
      <c r="E102" s="363"/>
      <c r="F102" s="363"/>
      <c r="G102" s="363"/>
      <c r="H102" s="363"/>
      <c r="I102" s="363"/>
    </row>
    <row r="103" spans="1:9">
      <c r="A103" s="349"/>
      <c r="B103" s="349"/>
      <c r="C103" s="349"/>
      <c r="D103" s="349"/>
      <c r="E103" s="349"/>
      <c r="F103" s="349"/>
      <c r="G103" s="349"/>
      <c r="H103" s="355"/>
      <c r="I103" s="355"/>
    </row>
    <row r="104" spans="1:9" ht="15">
      <c r="A104" s="1071"/>
      <c r="B104" s="1071"/>
      <c r="C104" s="1071"/>
      <c r="D104" s="1071"/>
      <c r="E104" s="1071"/>
      <c r="F104" s="1071"/>
      <c r="G104" s="1071"/>
      <c r="H104" s="1071"/>
      <c r="I104" s="1071"/>
    </row>
    <row r="105" spans="1:9">
      <c r="A105" s="349"/>
      <c r="B105" s="349"/>
      <c r="C105" s="349"/>
      <c r="D105" s="349"/>
      <c r="E105" s="349"/>
      <c r="F105" s="349"/>
      <c r="G105" s="349"/>
      <c r="H105" s="355"/>
      <c r="I105" s="355"/>
    </row>
    <row r="106" spans="1:9">
      <c r="H106" s="356"/>
      <c r="I106" s="356"/>
    </row>
  </sheetData>
  <mergeCells count="20">
    <mergeCell ref="A12:C13"/>
    <mergeCell ref="D12:I12"/>
    <mergeCell ref="A1:I1"/>
    <mergeCell ref="A2:I2"/>
    <mergeCell ref="A4:I4"/>
    <mergeCell ref="A5:I5"/>
    <mergeCell ref="A6:I6"/>
    <mergeCell ref="J16:L17"/>
    <mergeCell ref="A98:D98"/>
    <mergeCell ref="C72:C73"/>
    <mergeCell ref="B86:C87"/>
    <mergeCell ref="B88:C89"/>
    <mergeCell ref="A104:I104"/>
    <mergeCell ref="F98:I98"/>
    <mergeCell ref="F99:I99"/>
    <mergeCell ref="C58:C59"/>
    <mergeCell ref="C62:C63"/>
    <mergeCell ref="C64:C65"/>
    <mergeCell ref="A99:D99"/>
    <mergeCell ref="B75:C75"/>
  </mergeCells>
  <printOptions horizontalCentered="1"/>
  <pageMargins left="0.15748031496062992" right="0.15748031496062992" top="0.39370078740157483" bottom="0.15748031496062992" header="0" footer="0.15748031496062992"/>
  <pageSetup scale="55" orientation="portrait" r:id="rId1"/>
  <headerFooter alignWithMargins="0"/>
  <ignoredErrors>
    <ignoredError sqref="D36:H36 D71 G71:H71 E71:F71" formulaRange="1"/>
  </ignoredErrors>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1" tint="0.249977111117893"/>
    <pageSetUpPr fitToPage="1"/>
  </sheetPr>
  <dimension ref="A1:J47"/>
  <sheetViews>
    <sheetView topLeftCell="A18" workbookViewId="0">
      <selection sqref="A1:C1"/>
    </sheetView>
  </sheetViews>
  <sheetFormatPr baseColWidth="10" defaultRowHeight="12.75"/>
  <cols>
    <col min="1" max="1" width="4.5703125" style="2" customWidth="1"/>
    <col min="2" max="2" width="11.5703125" style="2" customWidth="1"/>
    <col min="3" max="3" width="12.5703125" style="2" customWidth="1"/>
    <col min="4" max="16384" width="11.42578125" style="2"/>
  </cols>
  <sheetData>
    <row r="1" spans="1:10">
      <c r="A1" s="854" t="s">
        <v>460</v>
      </c>
      <c r="B1" s="854"/>
      <c r="C1" s="854"/>
      <c r="D1" s="855"/>
      <c r="E1" s="855"/>
      <c r="F1" s="855"/>
      <c r="G1" s="855"/>
      <c r="H1" s="856" t="s">
        <v>461</v>
      </c>
      <c r="I1" s="856"/>
      <c r="J1" s="856"/>
    </row>
    <row r="2" spans="1:10" ht="18">
      <c r="A2" s="857" t="s">
        <v>1580</v>
      </c>
      <c r="B2" s="857"/>
      <c r="C2" s="857"/>
      <c r="D2" s="857"/>
      <c r="E2" s="857"/>
      <c r="F2" s="857"/>
      <c r="G2" s="857"/>
      <c r="H2" s="857"/>
      <c r="I2" s="857"/>
      <c r="J2" s="857"/>
    </row>
    <row r="3" spans="1:10" ht="15.75">
      <c r="A3" s="858" t="s">
        <v>1443</v>
      </c>
      <c r="B3" s="858"/>
      <c r="C3" s="858"/>
      <c r="D3" s="858"/>
      <c r="E3" s="858"/>
      <c r="F3" s="858"/>
      <c r="G3" s="858"/>
      <c r="H3" s="858"/>
      <c r="I3" s="858"/>
      <c r="J3" s="858"/>
    </row>
    <row r="4" spans="1:10" ht="15">
      <c r="A4" s="859" t="s">
        <v>1444</v>
      </c>
      <c r="B4" s="859"/>
      <c r="C4" s="859"/>
      <c r="D4" s="859"/>
      <c r="E4" s="859"/>
      <c r="F4" s="859"/>
      <c r="G4" s="859"/>
      <c r="H4" s="859"/>
      <c r="I4" s="859"/>
      <c r="J4" s="859"/>
    </row>
    <row r="5" spans="1:10" ht="15">
      <c r="A5" s="859" t="s">
        <v>1445</v>
      </c>
      <c r="B5" s="859"/>
      <c r="C5" s="859"/>
      <c r="D5" s="859"/>
      <c r="E5" s="859"/>
      <c r="F5" s="859"/>
      <c r="G5" s="859"/>
      <c r="H5" s="859"/>
      <c r="I5" s="859"/>
      <c r="J5" s="859"/>
    </row>
    <row r="6" spans="1:10" ht="15">
      <c r="A6" s="859" t="s">
        <v>1446</v>
      </c>
      <c r="B6" s="859"/>
      <c r="C6" s="859"/>
      <c r="D6" s="859"/>
      <c r="E6" s="859"/>
      <c r="F6" s="859"/>
      <c r="G6" s="859"/>
      <c r="H6" s="859"/>
      <c r="I6" s="859"/>
      <c r="J6" s="859"/>
    </row>
    <row r="7" spans="1:10" ht="5.25" customHeight="1" thickBot="1"/>
    <row r="8" spans="1:10" ht="15.75">
      <c r="A8" s="1004" t="s">
        <v>782</v>
      </c>
      <c r="B8" s="1005"/>
      <c r="C8" s="1005"/>
      <c r="D8" s="1005"/>
      <c r="E8" s="1005"/>
      <c r="F8" s="1005"/>
      <c r="G8" s="1005"/>
      <c r="H8" s="1005"/>
      <c r="I8" s="1005"/>
      <c r="J8" s="1006"/>
    </row>
    <row r="9" spans="1:10" s="4" customFormat="1" ht="5.25" customHeight="1">
      <c r="A9" s="201"/>
      <c r="B9" s="202"/>
      <c r="C9" s="202"/>
      <c r="D9" s="202"/>
      <c r="E9" s="202"/>
      <c r="F9" s="202"/>
      <c r="G9" s="202"/>
      <c r="H9" s="202"/>
      <c r="I9" s="202"/>
      <c r="J9" s="203"/>
    </row>
    <row r="10" spans="1:10" ht="18">
      <c r="A10" s="1124" t="s">
        <v>1318</v>
      </c>
      <c r="B10" s="1125"/>
      <c r="C10" s="1125"/>
      <c r="D10" s="1125"/>
      <c r="E10" s="1125"/>
      <c r="F10" s="1125"/>
      <c r="G10" s="1125"/>
      <c r="H10" s="1125"/>
      <c r="I10" s="1125"/>
      <c r="J10" s="1126"/>
    </row>
    <row r="11" spans="1:10">
      <c r="A11" s="9"/>
      <c r="B11" s="4"/>
      <c r="C11" s="4"/>
      <c r="D11" s="4"/>
      <c r="E11" s="4"/>
      <c r="F11" s="4"/>
      <c r="G11" s="4"/>
      <c r="H11" s="4"/>
      <c r="I11" s="4"/>
      <c r="J11" s="10"/>
    </row>
    <row r="12" spans="1:10">
      <c r="A12" s="14"/>
      <c r="B12" s="15" t="s">
        <v>783</v>
      </c>
      <c r="C12" s="4"/>
      <c r="D12" s="917" t="s">
        <v>1195</v>
      </c>
      <c r="E12" s="917"/>
      <c r="F12" s="917"/>
      <c r="G12" s="917"/>
      <c r="H12" s="917"/>
      <c r="I12" s="917"/>
      <c r="J12" s="918"/>
    </row>
    <row r="13" spans="1:10">
      <c r="A13" s="14"/>
      <c r="B13" s="15"/>
      <c r="C13" s="4"/>
      <c r="D13" s="917"/>
      <c r="E13" s="917"/>
      <c r="F13" s="917"/>
      <c r="G13" s="917"/>
      <c r="H13" s="917"/>
      <c r="I13" s="917"/>
      <c r="J13" s="918"/>
    </row>
    <row r="14" spans="1:10">
      <c r="A14" s="14"/>
      <c r="B14" s="15"/>
      <c r="C14" s="4"/>
      <c r="D14" s="4"/>
      <c r="E14" s="4"/>
      <c r="F14" s="4"/>
      <c r="G14" s="4"/>
      <c r="H14" s="4"/>
      <c r="I14" s="4"/>
      <c r="J14" s="10"/>
    </row>
    <row r="15" spans="1:10">
      <c r="A15" s="14"/>
      <c r="B15" s="15" t="s">
        <v>785</v>
      </c>
      <c r="C15" s="4"/>
      <c r="D15" s="917" t="s">
        <v>1196</v>
      </c>
      <c r="E15" s="1122"/>
      <c r="F15" s="1122"/>
      <c r="G15" s="1122"/>
      <c r="H15" s="1122"/>
      <c r="I15" s="1122"/>
      <c r="J15" s="1123"/>
    </row>
    <row r="16" spans="1:10">
      <c r="A16" s="14"/>
      <c r="B16" s="15"/>
      <c r="C16" s="4"/>
      <c r="D16" s="1122"/>
      <c r="E16" s="1122"/>
      <c r="F16" s="1122"/>
      <c r="G16" s="1122"/>
      <c r="H16" s="1122"/>
      <c r="I16" s="1122"/>
      <c r="J16" s="1123"/>
    </row>
    <row r="17" spans="1:10">
      <c r="A17" s="14"/>
      <c r="B17" s="15"/>
      <c r="C17" s="4"/>
      <c r="D17" s="1122"/>
      <c r="E17" s="1122"/>
      <c r="F17" s="1122"/>
      <c r="G17" s="1122"/>
      <c r="H17" s="1122"/>
      <c r="I17" s="1122"/>
      <c r="J17" s="1123"/>
    </row>
    <row r="18" spans="1:10">
      <c r="A18" s="14"/>
      <c r="B18" s="15"/>
      <c r="C18" s="4"/>
      <c r="D18" s="1122"/>
      <c r="E18" s="1122"/>
      <c r="F18" s="1122"/>
      <c r="G18" s="1122"/>
      <c r="H18" s="1122"/>
      <c r="I18" s="1122"/>
      <c r="J18" s="1123"/>
    </row>
    <row r="19" spans="1:10">
      <c r="A19" s="14"/>
      <c r="B19" s="15"/>
      <c r="C19" s="4"/>
      <c r="D19" s="1122"/>
      <c r="E19" s="1122"/>
      <c r="F19" s="1122"/>
      <c r="G19" s="1122"/>
      <c r="H19" s="1122"/>
      <c r="I19" s="1122"/>
      <c r="J19" s="1123"/>
    </row>
    <row r="20" spans="1:10">
      <c r="A20" s="14"/>
      <c r="B20" s="15"/>
      <c r="C20" s="4"/>
      <c r="D20" s="1122"/>
      <c r="E20" s="1122"/>
      <c r="F20" s="1122"/>
      <c r="G20" s="1122"/>
      <c r="H20" s="1122"/>
      <c r="I20" s="1122"/>
      <c r="J20" s="1123"/>
    </row>
    <row r="21" spans="1:10">
      <c r="A21" s="14"/>
      <c r="B21" s="15"/>
      <c r="C21" s="4"/>
      <c r="D21" s="1122"/>
      <c r="E21" s="1122"/>
      <c r="F21" s="1122"/>
      <c r="G21" s="1122"/>
      <c r="H21" s="1122"/>
      <c r="I21" s="1122"/>
      <c r="J21" s="1123"/>
    </row>
    <row r="22" spans="1:10">
      <c r="A22" s="14"/>
      <c r="B22" s="15"/>
      <c r="C22" s="4"/>
      <c r="D22" s="4"/>
      <c r="E22" s="4"/>
      <c r="F22" s="4"/>
      <c r="G22" s="4"/>
      <c r="H22" s="4"/>
      <c r="I22" s="4"/>
      <c r="J22" s="10"/>
    </row>
    <row r="23" spans="1:10">
      <c r="A23" s="14"/>
      <c r="B23" s="1012" t="s">
        <v>1132</v>
      </c>
      <c r="C23" s="1012"/>
      <c r="D23" s="917" t="s">
        <v>1140</v>
      </c>
      <c r="E23" s="917"/>
      <c r="F23" s="917"/>
      <c r="G23" s="917"/>
      <c r="H23" s="917"/>
      <c r="I23" s="917"/>
      <c r="J23" s="918"/>
    </row>
    <row r="24" spans="1:10">
      <c r="A24" s="14"/>
      <c r="B24" s="1012"/>
      <c r="C24" s="1012"/>
      <c r="D24" s="917"/>
      <c r="E24" s="917"/>
      <c r="F24" s="917"/>
      <c r="G24" s="917"/>
      <c r="H24" s="917"/>
      <c r="I24" s="917"/>
      <c r="J24" s="918"/>
    </row>
    <row r="25" spans="1:10">
      <c r="A25" s="14"/>
      <c r="B25" s="15"/>
      <c r="C25" s="4"/>
      <c r="D25" s="917"/>
      <c r="E25" s="917"/>
      <c r="F25" s="917"/>
      <c r="G25" s="917"/>
      <c r="H25" s="917"/>
      <c r="I25" s="917"/>
      <c r="J25" s="918"/>
    </row>
    <row r="26" spans="1:10">
      <c r="A26" s="14"/>
      <c r="B26" s="15"/>
      <c r="C26" s="4"/>
      <c r="D26" s="4"/>
      <c r="E26" s="4"/>
      <c r="F26" s="4"/>
      <c r="G26" s="4"/>
      <c r="H26" s="4"/>
      <c r="I26" s="4"/>
      <c r="J26" s="10"/>
    </row>
    <row r="27" spans="1:10">
      <c r="A27" s="14"/>
      <c r="B27" s="1135" t="s">
        <v>1131</v>
      </c>
      <c r="C27" s="1135"/>
      <c r="D27" s="1138" t="s">
        <v>1197</v>
      </c>
      <c r="E27" s="1138"/>
      <c r="F27" s="1138"/>
      <c r="G27" s="1138"/>
      <c r="H27" s="1138"/>
      <c r="I27" s="1138"/>
      <c r="J27" s="1139"/>
    </row>
    <row r="28" spans="1:10">
      <c r="A28" s="14"/>
      <c r="B28" s="1135"/>
      <c r="C28" s="1135"/>
      <c r="D28" s="1138"/>
      <c r="E28" s="1138"/>
      <c r="F28" s="1138"/>
      <c r="G28" s="1138"/>
      <c r="H28" s="1138"/>
      <c r="I28" s="1138"/>
      <c r="J28" s="1139"/>
    </row>
    <row r="29" spans="1:10">
      <c r="A29" s="14"/>
      <c r="B29" s="15"/>
      <c r="C29" s="4"/>
      <c r="D29" s="1138"/>
      <c r="E29" s="1138"/>
      <c r="F29" s="1138"/>
      <c r="G29" s="1138"/>
      <c r="H29" s="1138"/>
      <c r="I29" s="1138"/>
      <c r="J29" s="1139"/>
    </row>
    <row r="30" spans="1:10">
      <c r="A30" s="14"/>
      <c r="B30" s="1135" t="s">
        <v>1198</v>
      </c>
      <c r="C30" s="1135"/>
      <c r="D30" s="1138" t="s">
        <v>1193</v>
      </c>
      <c r="E30" s="1138"/>
      <c r="F30" s="1138"/>
      <c r="G30" s="1138"/>
      <c r="H30" s="1138"/>
      <c r="I30" s="1138"/>
      <c r="J30" s="1139"/>
    </row>
    <row r="31" spans="1:10">
      <c r="A31" s="14"/>
      <c r="B31" s="15"/>
      <c r="C31" s="4"/>
      <c r="D31" s="4"/>
      <c r="E31" s="4"/>
      <c r="F31" s="4"/>
      <c r="G31" s="4"/>
      <c r="H31" s="4"/>
      <c r="I31" s="4"/>
      <c r="J31" s="10"/>
    </row>
    <row r="32" spans="1:10" ht="12.75" customHeight="1">
      <c r="A32" s="14"/>
      <c r="B32" s="1135" t="s">
        <v>1199</v>
      </c>
      <c r="C32" s="1135"/>
      <c r="D32" s="1138" t="s">
        <v>1200</v>
      </c>
      <c r="E32" s="1138"/>
      <c r="F32" s="1138"/>
      <c r="G32" s="1138"/>
      <c r="H32" s="1138"/>
      <c r="I32" s="1138"/>
      <c r="J32" s="1139"/>
    </row>
    <row r="33" spans="1:10">
      <c r="A33" s="14"/>
      <c r="B33" s="408"/>
      <c r="C33" s="408"/>
      <c r="D33" s="1138"/>
      <c r="E33" s="1138"/>
      <c r="F33" s="1138"/>
      <c r="G33" s="1138"/>
      <c r="H33" s="1138"/>
      <c r="I33" s="1138"/>
      <c r="J33" s="1139"/>
    </row>
    <row r="34" spans="1:10">
      <c r="A34" s="14"/>
      <c r="B34" s="408"/>
      <c r="C34" s="408"/>
      <c r="D34" s="409"/>
      <c r="E34" s="409"/>
      <c r="F34" s="409"/>
      <c r="G34" s="409"/>
      <c r="H34" s="409"/>
      <c r="I34" s="409"/>
      <c r="J34" s="410"/>
    </row>
    <row r="35" spans="1:10" ht="12.75" customHeight="1">
      <c r="A35" s="14"/>
      <c r="B35" s="1012" t="s">
        <v>1136</v>
      </c>
      <c r="C35" s="1012"/>
      <c r="D35" s="917" t="s">
        <v>1366</v>
      </c>
      <c r="E35" s="917"/>
      <c r="F35" s="917"/>
      <c r="G35" s="917"/>
      <c r="H35" s="917"/>
      <c r="I35" s="917"/>
      <c r="J35" s="918"/>
    </row>
    <row r="36" spans="1:10" ht="12.75" customHeight="1">
      <c r="A36" s="14"/>
      <c r="B36" s="1012"/>
      <c r="C36" s="1012"/>
      <c r="D36" s="917"/>
      <c r="E36" s="917"/>
      <c r="F36" s="917"/>
      <c r="G36" s="917"/>
      <c r="H36" s="917"/>
      <c r="I36" s="917"/>
      <c r="J36" s="918"/>
    </row>
    <row r="37" spans="1:10">
      <c r="A37" s="14"/>
      <c r="B37" s="407"/>
      <c r="C37" s="407"/>
      <c r="D37" s="917"/>
      <c r="E37" s="917"/>
      <c r="F37" s="917"/>
      <c r="G37" s="917"/>
      <c r="H37" s="917"/>
      <c r="I37" s="917"/>
      <c r="J37" s="918"/>
    </row>
    <row r="38" spans="1:10">
      <c r="A38" s="14"/>
      <c r="B38" s="4"/>
      <c r="C38" s="4"/>
      <c r="D38" s="917"/>
      <c r="E38" s="917"/>
      <c r="F38" s="917"/>
      <c r="G38" s="917"/>
      <c r="H38" s="917"/>
      <c r="I38" s="917"/>
      <c r="J38" s="918"/>
    </row>
    <row r="39" spans="1:10">
      <c r="A39" s="14"/>
      <c r="B39" s="4"/>
      <c r="C39" s="4"/>
      <c r="D39" s="917"/>
      <c r="E39" s="917"/>
      <c r="F39" s="917"/>
      <c r="G39" s="917"/>
      <c r="H39" s="917"/>
      <c r="I39" s="917"/>
      <c r="J39" s="918"/>
    </row>
    <row r="40" spans="1:10">
      <c r="A40" s="14"/>
      <c r="B40" s="4"/>
      <c r="C40" s="4"/>
      <c r="D40" s="917"/>
      <c r="E40" s="917"/>
      <c r="F40" s="917"/>
      <c r="G40" s="917"/>
      <c r="H40" s="917"/>
      <c r="I40" s="917"/>
      <c r="J40" s="918"/>
    </row>
    <row r="41" spans="1:10">
      <c r="A41" s="14"/>
      <c r="B41" s="4"/>
      <c r="C41" s="4"/>
      <c r="D41" s="917"/>
      <c r="E41" s="917"/>
      <c r="F41" s="917"/>
      <c r="G41" s="917"/>
      <c r="H41" s="917"/>
      <c r="I41" s="917"/>
      <c r="J41" s="918"/>
    </row>
    <row r="42" spans="1:10">
      <c r="A42" s="14"/>
      <c r="B42" s="4"/>
      <c r="C42" s="4"/>
      <c r="D42" s="917"/>
      <c r="E42" s="917"/>
      <c r="F42" s="917"/>
      <c r="G42" s="917"/>
      <c r="H42" s="917"/>
      <c r="I42" s="917"/>
      <c r="J42" s="918"/>
    </row>
    <row r="43" spans="1:10">
      <c r="A43" s="14"/>
      <c r="B43" s="4"/>
      <c r="C43" s="4"/>
      <c r="D43" s="917"/>
      <c r="E43" s="917"/>
      <c r="F43" s="917"/>
      <c r="G43" s="917"/>
      <c r="H43" s="917"/>
      <c r="I43" s="917"/>
      <c r="J43" s="918"/>
    </row>
    <row r="44" spans="1:10">
      <c r="A44" s="14"/>
      <c r="B44" s="4"/>
      <c r="C44" s="4"/>
      <c r="D44" s="917"/>
      <c r="E44" s="917"/>
      <c r="F44" s="917"/>
      <c r="G44" s="917"/>
      <c r="H44" s="917"/>
      <c r="I44" s="917"/>
      <c r="J44" s="918"/>
    </row>
    <row r="45" spans="1:10">
      <c r="A45" s="14"/>
      <c r="B45" s="4"/>
      <c r="C45" s="4"/>
      <c r="D45" s="917"/>
      <c r="E45" s="917"/>
      <c r="F45" s="917"/>
      <c r="G45" s="917"/>
      <c r="H45" s="917"/>
      <c r="I45" s="917"/>
      <c r="J45" s="918"/>
    </row>
    <row r="46" spans="1:10">
      <c r="A46" s="14"/>
      <c r="B46" s="4"/>
      <c r="C46" s="4"/>
      <c r="D46" s="4"/>
      <c r="E46" s="4"/>
      <c r="F46" s="4"/>
      <c r="G46" s="4"/>
      <c r="H46" s="4"/>
      <c r="I46" s="4"/>
      <c r="J46" s="10"/>
    </row>
    <row r="47" spans="1:10" ht="4.5" customHeight="1" thickBot="1">
      <c r="A47" s="16"/>
      <c r="B47" s="12"/>
      <c r="C47" s="12"/>
      <c r="D47" s="12"/>
      <c r="E47" s="12"/>
      <c r="F47" s="12"/>
      <c r="G47" s="12"/>
      <c r="H47" s="12"/>
      <c r="I47" s="12"/>
      <c r="J47" s="13"/>
    </row>
  </sheetData>
  <mergeCells count="22">
    <mergeCell ref="A1:C1"/>
    <mergeCell ref="D1:G1"/>
    <mergeCell ref="H1:J1"/>
    <mergeCell ref="A2:J2"/>
    <mergeCell ref="A3:J3"/>
    <mergeCell ref="B23:C24"/>
    <mergeCell ref="D23:J25"/>
    <mergeCell ref="A4:J4"/>
    <mergeCell ref="A5:J5"/>
    <mergeCell ref="A6:J6"/>
    <mergeCell ref="A8:J8"/>
    <mergeCell ref="A10:J10"/>
    <mergeCell ref="D12:J13"/>
    <mergeCell ref="D15:J21"/>
    <mergeCell ref="B27:C28"/>
    <mergeCell ref="D27:J29"/>
    <mergeCell ref="B30:C30"/>
    <mergeCell ref="D30:J30"/>
    <mergeCell ref="B35:C36"/>
    <mergeCell ref="D35:J45"/>
    <mergeCell ref="B32:C32"/>
    <mergeCell ref="D32:J33"/>
  </mergeCells>
  <printOptions horizontalCentered="1"/>
  <pageMargins left="0.55118110236220474" right="0.62992125984251968" top="0.74803149606299213" bottom="0.15748031496062992" header="0" footer="0.15748031496062992"/>
  <pageSetup scale="87" fitToHeight="100" orientation="portrait"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621132"/>
  </sheetPr>
  <dimension ref="A1:K37"/>
  <sheetViews>
    <sheetView workbookViewId="0">
      <selection sqref="A1:C1"/>
    </sheetView>
  </sheetViews>
  <sheetFormatPr baseColWidth="10" defaultRowHeight="12.75"/>
  <cols>
    <col min="1" max="1" width="3.7109375" style="345" customWidth="1"/>
    <col min="2" max="2" width="11.5703125" style="345" bestFit="1" customWidth="1"/>
    <col min="3" max="3" width="12.5703125" style="345" customWidth="1"/>
    <col min="4" max="9" width="11.42578125" style="345"/>
    <col min="10" max="10" width="3.7109375" style="345" customWidth="1"/>
    <col min="11" max="16384" width="11.42578125" style="345"/>
  </cols>
  <sheetData>
    <row r="1" spans="1:10" ht="15" customHeight="1">
      <c r="A1" s="349"/>
      <c r="B1" s="349"/>
      <c r="C1" s="349"/>
      <c r="D1" s="349"/>
      <c r="E1" s="349"/>
      <c r="F1" s="349"/>
      <c r="G1" s="349"/>
      <c r="H1" s="349"/>
      <c r="I1" s="349"/>
      <c r="J1" s="349"/>
    </row>
    <row r="2" spans="1:10" ht="15" customHeight="1">
      <c r="A2" s="349"/>
      <c r="B2" s="349"/>
      <c r="C2" s="349"/>
      <c r="D2" s="349"/>
      <c r="E2" s="349"/>
      <c r="F2" s="349"/>
      <c r="G2" s="349"/>
      <c r="H2" s="349"/>
      <c r="I2" s="349"/>
      <c r="J2" s="349"/>
    </row>
    <row r="3" spans="1:10" ht="15" customHeight="1">
      <c r="A3" s="349"/>
      <c r="B3" s="349"/>
      <c r="C3" s="349"/>
      <c r="D3" s="349"/>
      <c r="E3" s="349"/>
      <c r="F3" s="349"/>
      <c r="G3" s="349"/>
      <c r="H3" s="349"/>
      <c r="I3" s="349"/>
      <c r="J3" s="349"/>
    </row>
    <row r="4" spans="1:10" ht="15" customHeight="1">
      <c r="A4" s="349"/>
      <c r="B4" s="349"/>
      <c r="C4" s="349"/>
      <c r="D4" s="349"/>
      <c r="E4" s="349"/>
      <c r="F4" s="349"/>
      <c r="G4" s="349"/>
      <c r="H4" s="349"/>
      <c r="I4" s="349"/>
      <c r="J4" s="349"/>
    </row>
    <row r="5" spans="1:10">
      <c r="A5" s="349"/>
      <c r="B5" s="349"/>
      <c r="C5" s="349"/>
      <c r="D5" s="349"/>
      <c r="E5" s="349"/>
      <c r="F5" s="349"/>
      <c r="G5" s="349"/>
      <c r="H5" s="349"/>
      <c r="I5" s="349"/>
      <c r="J5" s="349"/>
    </row>
    <row r="6" spans="1:10">
      <c r="A6" s="349"/>
      <c r="B6" s="349"/>
      <c r="C6" s="349"/>
      <c r="D6" s="349"/>
      <c r="E6" s="349"/>
      <c r="F6" s="349"/>
      <c r="G6" s="349"/>
      <c r="H6" s="349"/>
      <c r="I6" s="349"/>
      <c r="J6" s="349"/>
    </row>
    <row r="7" spans="1:10">
      <c r="A7" s="349"/>
      <c r="B7" s="349"/>
      <c r="C7" s="349"/>
      <c r="D7" s="349"/>
      <c r="E7" s="349"/>
      <c r="F7" s="349"/>
      <c r="G7" s="349"/>
      <c r="H7" s="349"/>
      <c r="I7" s="349"/>
      <c r="J7" s="349"/>
    </row>
    <row r="8" spans="1:10">
      <c r="A8" s="349"/>
      <c r="B8" s="349"/>
      <c r="C8" s="349"/>
      <c r="D8" s="349"/>
      <c r="E8" s="349"/>
      <c r="F8" s="349"/>
      <c r="G8" s="349"/>
      <c r="H8" s="349"/>
      <c r="I8" s="349"/>
      <c r="J8" s="349"/>
    </row>
    <row r="9" spans="1:10">
      <c r="A9" s="349"/>
      <c r="B9" s="349"/>
      <c r="C9" s="349"/>
      <c r="D9" s="349"/>
      <c r="E9" s="349"/>
      <c r="F9" s="349"/>
      <c r="G9" s="349"/>
      <c r="H9" s="349"/>
      <c r="I9" s="349"/>
      <c r="J9" s="349"/>
    </row>
    <row r="10" spans="1:10">
      <c r="A10" s="349"/>
      <c r="B10" s="349"/>
      <c r="C10" s="349"/>
      <c r="D10" s="349"/>
      <c r="E10" s="349"/>
      <c r="F10" s="349"/>
      <c r="G10" s="349"/>
      <c r="H10" s="349"/>
      <c r="I10" s="349"/>
      <c r="J10" s="349"/>
    </row>
    <row r="11" spans="1:10">
      <c r="A11" s="349"/>
      <c r="B11" s="349"/>
      <c r="C11" s="349"/>
      <c r="D11" s="349"/>
      <c r="E11" s="349"/>
      <c r="F11" s="349"/>
      <c r="G11" s="349"/>
      <c r="H11" s="349"/>
      <c r="I11" s="349"/>
      <c r="J11" s="349"/>
    </row>
    <row r="12" spans="1:10">
      <c r="A12" s="349"/>
      <c r="B12" s="349"/>
      <c r="C12" s="349"/>
      <c r="D12" s="349"/>
      <c r="E12" s="349"/>
      <c r="F12" s="349"/>
      <c r="G12" s="349"/>
      <c r="H12" s="349"/>
      <c r="I12" s="349"/>
      <c r="J12" s="349"/>
    </row>
    <row r="13" spans="1:10">
      <c r="A13" s="349"/>
      <c r="B13" s="349"/>
      <c r="C13" s="349"/>
      <c r="D13" s="349"/>
      <c r="E13" s="349"/>
      <c r="F13" s="349"/>
      <c r="G13" s="349"/>
      <c r="H13" s="349"/>
      <c r="I13" s="349"/>
      <c r="J13" s="349"/>
    </row>
    <row r="14" spans="1:10">
      <c r="A14" s="349"/>
      <c r="B14" s="349"/>
      <c r="C14" s="349"/>
      <c r="D14" s="349"/>
      <c r="E14" s="349"/>
      <c r="F14" s="349"/>
      <c r="G14" s="349"/>
      <c r="H14" s="349"/>
      <c r="I14" s="349"/>
      <c r="J14" s="349"/>
    </row>
    <row r="15" spans="1:10">
      <c r="A15" s="349"/>
      <c r="B15" s="349"/>
      <c r="C15" s="349"/>
      <c r="D15" s="349"/>
      <c r="E15" s="349"/>
      <c r="F15" s="349"/>
      <c r="G15" s="349"/>
      <c r="H15" s="349"/>
      <c r="I15" s="349"/>
      <c r="J15" s="349"/>
    </row>
    <row r="16" spans="1:10">
      <c r="A16" s="349"/>
      <c r="B16" s="349"/>
      <c r="C16" s="349"/>
      <c r="D16" s="349"/>
      <c r="E16" s="349"/>
      <c r="F16" s="349"/>
      <c r="G16" s="349"/>
      <c r="H16" s="349"/>
      <c r="I16" s="349"/>
      <c r="J16" s="349"/>
    </row>
    <row r="17" spans="1:11" ht="30.75" customHeight="1">
      <c r="A17" s="349"/>
      <c r="B17" s="1154"/>
      <c r="C17" s="1154"/>
      <c r="D17" s="1154"/>
      <c r="E17" s="1154"/>
      <c r="F17" s="1154"/>
      <c r="G17" s="1154"/>
      <c r="H17" s="1154"/>
      <c r="I17" s="1154"/>
      <c r="J17" s="507"/>
      <c r="K17" s="349"/>
    </row>
    <row r="18" spans="1:11">
      <c r="A18" s="349"/>
      <c r="B18" s="349"/>
      <c r="C18" s="349"/>
      <c r="D18" s="349"/>
      <c r="E18" s="349"/>
      <c r="F18" s="349"/>
      <c r="G18" s="349"/>
      <c r="H18" s="349"/>
      <c r="I18" s="349"/>
      <c r="J18" s="349"/>
    </row>
    <row r="19" spans="1:11">
      <c r="A19" s="349"/>
      <c r="B19" s="349"/>
      <c r="C19" s="349"/>
      <c r="D19" s="349"/>
      <c r="E19" s="349"/>
      <c r="F19" s="349"/>
      <c r="G19" s="349"/>
      <c r="H19" s="349"/>
      <c r="I19" s="349"/>
      <c r="J19" s="349"/>
    </row>
    <row r="20" spans="1:11">
      <c r="A20" s="349"/>
      <c r="B20" s="349"/>
      <c r="C20" s="349"/>
      <c r="D20" s="349"/>
      <c r="E20" s="349"/>
      <c r="F20" s="349"/>
      <c r="G20" s="349"/>
      <c r="H20" s="349"/>
      <c r="I20" s="349"/>
      <c r="J20" s="349"/>
    </row>
    <row r="21" spans="1:11">
      <c r="A21" s="1157"/>
      <c r="B21" s="1157"/>
      <c r="C21" s="1157"/>
      <c r="D21" s="1157"/>
      <c r="E21" s="1157"/>
      <c r="F21" s="1157"/>
      <c r="G21" s="1157"/>
      <c r="H21" s="1157"/>
      <c r="I21" s="1157"/>
      <c r="J21" s="1157"/>
    </row>
    <row r="22" spans="1:11">
      <c r="A22" s="349"/>
      <c r="B22" s="349"/>
      <c r="C22" s="349"/>
      <c r="D22" s="349"/>
      <c r="E22" s="349"/>
      <c r="F22" s="349"/>
      <c r="G22" s="349"/>
      <c r="H22" s="349"/>
      <c r="I22" s="349"/>
      <c r="J22" s="349"/>
    </row>
    <row r="23" spans="1:11">
      <c r="A23" s="349"/>
      <c r="B23" s="1155" t="s">
        <v>1378</v>
      </c>
      <c r="C23" s="1155"/>
      <c r="D23" s="1155"/>
      <c r="E23" s="1155"/>
      <c r="F23" s="1155"/>
      <c r="G23" s="1155"/>
      <c r="H23" s="1155"/>
      <c r="I23" s="1155"/>
      <c r="J23" s="349"/>
    </row>
    <row r="24" spans="1:11" ht="23.25" customHeight="1">
      <c r="A24" s="349"/>
      <c r="B24" s="1155"/>
      <c r="C24" s="1155"/>
      <c r="D24" s="1155"/>
      <c r="E24" s="1155"/>
      <c r="F24" s="1155"/>
      <c r="G24" s="1155"/>
      <c r="H24" s="1155"/>
      <c r="I24" s="1155"/>
      <c r="J24" s="508"/>
    </row>
    <row r="25" spans="1:11" ht="30.75" customHeight="1">
      <c r="A25" s="349"/>
      <c r="B25" s="1155"/>
      <c r="C25" s="1155"/>
      <c r="D25" s="1155"/>
      <c r="E25" s="1155"/>
      <c r="F25" s="1155"/>
      <c r="G25" s="1155"/>
      <c r="H25" s="1155"/>
      <c r="I25" s="1155"/>
      <c r="J25" s="507"/>
    </row>
    <row r="26" spans="1:11" ht="12.75" customHeight="1">
      <c r="A26" s="349"/>
      <c r="B26" s="509"/>
      <c r="C26" s="509"/>
      <c r="D26" s="509"/>
      <c r="E26" s="509"/>
      <c r="F26" s="509"/>
      <c r="G26" s="509"/>
      <c r="H26" s="509"/>
      <c r="I26" s="509"/>
      <c r="J26" s="509"/>
    </row>
    <row r="27" spans="1:11" ht="12.75" customHeight="1">
      <c r="A27" s="1157"/>
      <c r="B27" s="1157"/>
      <c r="C27" s="1157"/>
      <c r="D27" s="1157"/>
      <c r="E27" s="1157"/>
      <c r="F27" s="1157"/>
      <c r="G27" s="1157"/>
      <c r="H27" s="1157"/>
      <c r="I27" s="1157"/>
      <c r="J27" s="1157"/>
    </row>
    <row r="28" spans="1:11" ht="30.75">
      <c r="A28" s="349"/>
      <c r="B28" s="509"/>
      <c r="C28" s="509"/>
      <c r="D28" s="509"/>
      <c r="E28" s="509"/>
      <c r="F28" s="509"/>
      <c r="G28" s="509"/>
      <c r="H28" s="509"/>
      <c r="I28" s="509"/>
      <c r="J28" s="509"/>
    </row>
    <row r="29" spans="1:11" ht="14.25" customHeight="1">
      <c r="A29" s="349"/>
      <c r="B29" s="510"/>
      <c r="C29" s="510"/>
      <c r="D29" s="510"/>
      <c r="E29" s="510"/>
      <c r="F29" s="510"/>
      <c r="G29" s="510"/>
      <c r="H29" s="510"/>
      <c r="I29" s="510"/>
      <c r="J29" s="510"/>
    </row>
    <row r="30" spans="1:11" ht="23.25" customHeight="1">
      <c r="A30" s="349"/>
      <c r="B30" s="1156"/>
      <c r="C30" s="1156"/>
      <c r="D30" s="1156"/>
      <c r="E30" s="1156"/>
      <c r="F30" s="1156"/>
      <c r="G30" s="1156"/>
      <c r="H30" s="1156"/>
      <c r="I30" s="1156"/>
      <c r="J30" s="508"/>
    </row>
    <row r="31" spans="1:11" ht="30.75">
      <c r="A31" s="349"/>
      <c r="B31" s="1154"/>
      <c r="C31" s="1154"/>
      <c r="D31" s="1154"/>
      <c r="E31" s="1154"/>
      <c r="F31" s="1154"/>
      <c r="G31" s="1154"/>
      <c r="H31" s="1154"/>
      <c r="I31" s="1154"/>
      <c r="J31" s="507"/>
    </row>
    <row r="32" spans="1:11" ht="30.75">
      <c r="A32" s="349"/>
      <c r="B32" s="509"/>
      <c r="C32" s="509"/>
      <c r="D32" s="509"/>
      <c r="E32" s="509"/>
      <c r="F32" s="509"/>
      <c r="G32" s="509"/>
      <c r="H32" s="509"/>
      <c r="I32" s="509"/>
      <c r="J32" s="507"/>
    </row>
    <row r="33" spans="1:10" ht="30.75">
      <c r="A33" s="349"/>
      <c r="B33" s="509"/>
      <c r="C33" s="509"/>
      <c r="D33" s="509"/>
      <c r="E33" s="509"/>
      <c r="F33" s="509"/>
      <c r="G33" s="509"/>
      <c r="H33" s="509"/>
      <c r="I33" s="509"/>
      <c r="J33" s="507"/>
    </row>
    <row r="34" spans="1:10" ht="30.75">
      <c r="A34" s="349"/>
      <c r="B34" s="509"/>
      <c r="C34" s="509"/>
      <c r="D34" s="509"/>
      <c r="E34" s="509"/>
      <c r="F34" s="509"/>
      <c r="G34" s="509"/>
      <c r="H34" s="509"/>
      <c r="I34" s="509"/>
      <c r="J34" s="507"/>
    </row>
    <row r="35" spans="1:10">
      <c r="A35" s="349"/>
      <c r="B35" s="349"/>
      <c r="C35" s="349"/>
      <c r="D35" s="349"/>
      <c r="E35" s="349"/>
      <c r="F35" s="349"/>
      <c r="G35" s="349"/>
      <c r="H35" s="349"/>
      <c r="I35" s="349"/>
      <c r="J35" s="349"/>
    </row>
    <row r="36" spans="1:10">
      <c r="A36" s="349"/>
      <c r="B36" s="349"/>
      <c r="C36" s="349"/>
      <c r="D36" s="349"/>
      <c r="E36" s="349"/>
      <c r="F36" s="349"/>
      <c r="G36" s="349"/>
      <c r="H36" s="349"/>
      <c r="I36" s="349"/>
      <c r="J36" s="349"/>
    </row>
    <row r="37" spans="1:10" ht="15" customHeight="1">
      <c r="A37" s="349"/>
      <c r="B37" s="349"/>
      <c r="C37" s="349"/>
      <c r="D37" s="349"/>
      <c r="E37" s="349"/>
      <c r="F37" s="349"/>
      <c r="G37" s="349"/>
      <c r="H37" s="349"/>
      <c r="I37" s="349"/>
      <c r="J37" s="349"/>
    </row>
  </sheetData>
  <mergeCells count="6">
    <mergeCell ref="B17:I17"/>
    <mergeCell ref="B23:I25"/>
    <mergeCell ref="B30:I30"/>
    <mergeCell ref="B31:I31"/>
    <mergeCell ref="A21:J21"/>
    <mergeCell ref="A27:J27"/>
  </mergeCells>
  <printOptions horizontalCentered="1"/>
  <pageMargins left="0.55118110236220474" right="0.64" top="0.74803149606299213" bottom="0.15748031496062992" header="0" footer="0.15748031496062992"/>
  <pageSetup scale="93"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B09A5B"/>
  </sheetPr>
  <dimension ref="A1:H59"/>
  <sheetViews>
    <sheetView zoomScale="89" zoomScaleNormal="89" workbookViewId="0">
      <selection sqref="A1:C1"/>
    </sheetView>
  </sheetViews>
  <sheetFormatPr baseColWidth="10" defaultRowHeight="12.75"/>
  <cols>
    <col min="1" max="1" width="6.7109375" style="345" customWidth="1"/>
    <col min="2" max="2" width="63.28515625" style="345" customWidth="1"/>
    <col min="3" max="6" width="24.7109375" style="345" customWidth="1"/>
    <col min="7" max="16384" width="11.42578125" style="345"/>
  </cols>
  <sheetData>
    <row r="1" spans="1:8" ht="18" customHeight="1">
      <c r="A1" s="1071" t="s">
        <v>0</v>
      </c>
      <c r="B1" s="1071"/>
      <c r="C1" s="1071"/>
      <c r="D1" s="1071"/>
      <c r="E1" s="1071"/>
      <c r="F1" s="1071"/>
      <c r="G1" s="344"/>
      <c r="H1" s="344"/>
    </row>
    <row r="2" spans="1:8" ht="18" customHeight="1">
      <c r="A2" s="1071" t="str">
        <f>'1.ESF (Rubros)'!A2:I2</f>
        <v>SECRETARIA EJECUTIVA DEL SISTEMA ANTICORRUPCION DEL ESTADO DE CHIAPAS</v>
      </c>
      <c r="B2" s="1071"/>
      <c r="C2" s="1071"/>
      <c r="D2" s="1071"/>
      <c r="E2" s="1071"/>
      <c r="F2" s="1071"/>
      <c r="G2" s="344"/>
      <c r="H2" s="344"/>
    </row>
    <row r="3" spans="1:8" ht="9.9499999999999993" customHeight="1">
      <c r="A3" s="692"/>
      <c r="B3" s="692"/>
      <c r="C3" s="692"/>
      <c r="D3" s="692"/>
      <c r="E3" s="692"/>
      <c r="F3" s="692"/>
      <c r="G3" s="344"/>
      <c r="H3" s="344"/>
    </row>
    <row r="4" spans="1:8" ht="18" customHeight="1">
      <c r="A4" s="1071" t="s">
        <v>1782</v>
      </c>
      <c r="B4" s="1071"/>
      <c r="C4" s="1071"/>
      <c r="D4" s="1071"/>
      <c r="E4" s="1071"/>
      <c r="F4" s="1071"/>
      <c r="G4" s="344"/>
      <c r="H4" s="344"/>
    </row>
    <row r="5" spans="1:8" ht="18" customHeight="1">
      <c r="A5" s="1071" t="s">
        <v>1379</v>
      </c>
      <c r="B5" s="1071"/>
      <c r="C5" s="1071"/>
      <c r="D5" s="1071"/>
      <c r="E5" s="1071"/>
      <c r="F5" s="1071"/>
      <c r="G5" s="371"/>
      <c r="H5" s="344"/>
    </row>
    <row r="6" spans="1:8" ht="18" customHeight="1">
      <c r="A6" s="1071" t="str">
        <f>'3.EA'!A6:J6</f>
        <v>DEL 1 DE ENERO AL 31 DE MARZO DE 2021</v>
      </c>
      <c r="B6" s="1071"/>
      <c r="C6" s="1071"/>
      <c r="D6" s="1071"/>
      <c r="E6" s="1071"/>
      <c r="F6" s="1071"/>
      <c r="G6" s="344"/>
      <c r="H6" s="344"/>
    </row>
    <row r="7" spans="1:8" ht="15">
      <c r="A7" s="498"/>
      <c r="B7" s="498"/>
      <c r="C7" s="498"/>
      <c r="D7" s="498"/>
      <c r="E7" s="498"/>
      <c r="F7" s="348" t="s">
        <v>485</v>
      </c>
      <c r="G7" s="344"/>
      <c r="H7" s="344"/>
    </row>
    <row r="8" spans="1:8" ht="15">
      <c r="A8" s="498"/>
      <c r="B8" s="498"/>
      <c r="C8" s="498"/>
      <c r="D8" s="498"/>
      <c r="E8" s="498"/>
      <c r="F8" s="351">
        <f>'1.ESF (Rubros)'!I8</f>
        <v>44314</v>
      </c>
      <c r="G8" s="344"/>
      <c r="H8" s="344"/>
    </row>
    <row r="9" spans="1:8" ht="5.0999999999999996" customHeight="1">
      <c r="A9" s="498"/>
      <c r="B9" s="498"/>
      <c r="C9" s="498"/>
      <c r="D9" s="498"/>
      <c r="E9" s="498"/>
      <c r="F9" s="498"/>
      <c r="G9" s="344"/>
      <c r="H9" s="344"/>
    </row>
    <row r="10" spans="1:8" ht="15" customHeight="1">
      <c r="A10" s="498"/>
      <c r="B10" s="498"/>
      <c r="C10" s="498"/>
      <c r="D10" s="498"/>
      <c r="E10" s="498"/>
      <c r="F10" s="511" t="s">
        <v>1380</v>
      </c>
      <c r="G10" s="344"/>
      <c r="H10" s="344"/>
    </row>
    <row r="11" spans="1:8" ht="6.75" customHeight="1" thickBot="1">
      <c r="A11" s="349"/>
      <c r="B11" s="349"/>
      <c r="C11" s="349"/>
      <c r="D11" s="349"/>
      <c r="E11" s="349"/>
      <c r="F11" s="355"/>
    </row>
    <row r="12" spans="1:8" ht="64.5" customHeight="1" thickBot="1">
      <c r="A12" s="1106" t="s">
        <v>738</v>
      </c>
      <c r="B12" s="1108"/>
      <c r="C12" s="721" t="s">
        <v>1381</v>
      </c>
      <c r="D12" s="722" t="s">
        <v>1080</v>
      </c>
      <c r="E12" s="722" t="s">
        <v>1081</v>
      </c>
      <c r="F12" s="722" t="s">
        <v>1382</v>
      </c>
    </row>
    <row r="13" spans="1:8" ht="5.25" customHeight="1">
      <c r="A13" s="349"/>
      <c r="B13" s="349"/>
      <c r="C13" s="349"/>
      <c r="D13" s="349"/>
      <c r="E13" s="349"/>
      <c r="F13" s="349"/>
    </row>
    <row r="14" spans="1:8" ht="15" customHeight="1">
      <c r="A14" s="349"/>
      <c r="B14" s="349"/>
      <c r="C14" s="349"/>
      <c r="D14" s="349"/>
      <c r="E14" s="349"/>
      <c r="F14" s="349"/>
    </row>
    <row r="15" spans="1:8" ht="15" customHeight="1">
      <c r="A15" s="364" t="s">
        <v>1201</v>
      </c>
      <c r="B15" s="362"/>
      <c r="C15" s="451">
        <f>SUM(C16+C23)</f>
        <v>0</v>
      </c>
      <c r="D15" s="451">
        <f>SUM(D16+D23)</f>
        <v>0</v>
      </c>
      <c r="E15" s="349"/>
      <c r="F15" s="451">
        <f>SUM(F16+F23)</f>
        <v>0</v>
      </c>
    </row>
    <row r="16" spans="1:8" ht="15" customHeight="1">
      <c r="A16" s="377" t="s">
        <v>1202</v>
      </c>
      <c r="B16" s="357"/>
      <c r="C16" s="451">
        <f>SUM(C17:C20)</f>
        <v>0</v>
      </c>
      <c r="D16" s="451">
        <f>SUM(D17:D20)</f>
        <v>0</v>
      </c>
      <c r="E16" s="349"/>
      <c r="F16" s="451">
        <f>SUM(F17:F20)</f>
        <v>0</v>
      </c>
    </row>
    <row r="17" spans="1:6" ht="15" customHeight="1">
      <c r="A17" s="436"/>
      <c r="B17" s="357" t="s">
        <v>1383</v>
      </c>
      <c r="C17" s="349"/>
      <c r="D17" s="349"/>
      <c r="E17" s="349"/>
      <c r="F17" s="349"/>
    </row>
    <row r="18" spans="1:6" ht="15" customHeight="1">
      <c r="A18" s="436"/>
      <c r="B18" s="357" t="s">
        <v>1384</v>
      </c>
      <c r="C18" s="349"/>
      <c r="D18" s="349"/>
      <c r="E18" s="349"/>
      <c r="F18" s="349"/>
    </row>
    <row r="19" spans="1:6" ht="15" customHeight="1">
      <c r="A19" s="436"/>
      <c r="B19" s="357" t="s">
        <v>1385</v>
      </c>
      <c r="C19" s="349"/>
      <c r="D19" s="349"/>
      <c r="E19" s="349"/>
      <c r="F19" s="349"/>
    </row>
    <row r="20" spans="1:6" ht="15" customHeight="1">
      <c r="A20" s="436"/>
      <c r="B20" s="357" t="s">
        <v>1386</v>
      </c>
      <c r="C20" s="349"/>
      <c r="D20" s="349"/>
      <c r="E20" s="349"/>
      <c r="F20" s="349"/>
    </row>
    <row r="21" spans="1:6" ht="15" customHeight="1">
      <c r="A21" s="436"/>
      <c r="B21" s="357"/>
      <c r="C21" s="349"/>
      <c r="D21" s="349"/>
      <c r="E21" s="349"/>
      <c r="F21" s="349"/>
    </row>
    <row r="22" spans="1:6" ht="15" customHeight="1">
      <c r="A22" s="436"/>
      <c r="B22" s="357"/>
      <c r="C22" s="349"/>
      <c r="D22" s="349"/>
      <c r="E22" s="349"/>
      <c r="F22" s="349"/>
    </row>
    <row r="23" spans="1:6" ht="15" customHeight="1">
      <c r="A23" s="377" t="s">
        <v>1203</v>
      </c>
      <c r="B23" s="357"/>
      <c r="C23" s="451">
        <f>SUM(C24:C27)</f>
        <v>0</v>
      </c>
      <c r="D23" s="451">
        <f>SUM(D24:D27)</f>
        <v>0</v>
      </c>
      <c r="E23" s="512"/>
      <c r="F23" s="451">
        <f>SUM(F24:F27)</f>
        <v>0</v>
      </c>
    </row>
    <row r="24" spans="1:6" ht="15" customHeight="1">
      <c r="A24" s="436"/>
      <c r="B24" s="357" t="s">
        <v>1383</v>
      </c>
      <c r="C24" s="349"/>
      <c r="D24" s="349"/>
      <c r="E24" s="349"/>
      <c r="F24" s="349"/>
    </row>
    <row r="25" spans="1:6" ht="15" customHeight="1">
      <c r="A25" s="436"/>
      <c r="B25" s="357" t="s">
        <v>1384</v>
      </c>
      <c r="C25" s="375"/>
      <c r="D25" s="375"/>
      <c r="E25" s="513"/>
      <c r="F25" s="375"/>
    </row>
    <row r="26" spans="1:6" ht="15" customHeight="1">
      <c r="A26" s="436"/>
      <c r="B26" s="357" t="s">
        <v>1385</v>
      </c>
      <c r="C26" s="375"/>
      <c r="D26" s="375"/>
      <c r="E26" s="513"/>
      <c r="F26" s="375"/>
    </row>
    <row r="27" spans="1:6" ht="15" customHeight="1">
      <c r="A27" s="436"/>
      <c r="B27" s="357" t="s">
        <v>1386</v>
      </c>
      <c r="C27" s="349"/>
      <c r="D27" s="349"/>
      <c r="E27" s="513"/>
      <c r="F27" s="349"/>
    </row>
    <row r="28" spans="1:6" ht="15" customHeight="1">
      <c r="A28" s="436"/>
      <c r="B28" s="357"/>
      <c r="C28" s="349"/>
      <c r="D28" s="349"/>
      <c r="E28" s="513"/>
      <c r="F28" s="349"/>
    </row>
    <row r="29" spans="1:6">
      <c r="A29" s="349"/>
      <c r="B29" s="349"/>
      <c r="C29" s="349"/>
      <c r="D29" s="349"/>
      <c r="E29" s="513"/>
      <c r="F29" s="349"/>
    </row>
    <row r="30" spans="1:6" ht="15" customHeight="1">
      <c r="A30" s="364" t="s">
        <v>1387</v>
      </c>
      <c r="B30" s="357"/>
      <c r="C30" s="451">
        <f>SUM(C31:C34)</f>
        <v>0</v>
      </c>
      <c r="D30" s="451">
        <f>SUM(D31:D34)</f>
        <v>0</v>
      </c>
      <c r="E30" s="512"/>
      <c r="F30" s="451">
        <f>SUM(F31:F34)</f>
        <v>0</v>
      </c>
    </row>
    <row r="31" spans="1:6" ht="15" customHeight="1">
      <c r="A31" s="377" t="s">
        <v>1214</v>
      </c>
      <c r="B31" s="357"/>
      <c r="C31" s="375"/>
      <c r="D31" s="375"/>
      <c r="E31" s="513"/>
      <c r="F31" s="375"/>
    </row>
    <row r="32" spans="1:6" ht="15" customHeight="1">
      <c r="A32" s="377" t="s">
        <v>1215</v>
      </c>
      <c r="B32" s="357"/>
      <c r="C32" s="375"/>
      <c r="D32" s="375"/>
      <c r="E32" s="513"/>
      <c r="F32" s="375"/>
    </row>
    <row r="33" spans="1:6" ht="15" customHeight="1">
      <c r="A33" s="377" t="s">
        <v>1388</v>
      </c>
      <c r="B33" s="357"/>
      <c r="C33" s="375"/>
      <c r="D33" s="375"/>
      <c r="E33" s="513"/>
      <c r="F33" s="375"/>
    </row>
    <row r="34" spans="1:6" ht="15" customHeight="1">
      <c r="A34" s="377" t="s">
        <v>1216</v>
      </c>
      <c r="B34" s="349"/>
      <c r="C34" s="349"/>
      <c r="D34" s="349"/>
      <c r="E34" s="513"/>
      <c r="F34" s="349"/>
    </row>
    <row r="35" spans="1:6">
      <c r="A35" s="349"/>
      <c r="B35" s="349"/>
      <c r="C35" s="349"/>
      <c r="D35" s="349"/>
      <c r="E35" s="513"/>
      <c r="F35" s="349"/>
    </row>
    <row r="36" spans="1:6">
      <c r="A36" s="349"/>
      <c r="B36" s="349"/>
      <c r="C36" s="349"/>
      <c r="D36" s="349"/>
      <c r="E36" s="349"/>
      <c r="F36" s="349"/>
    </row>
    <row r="37" spans="1:6" ht="13.5" thickBot="1">
      <c r="A37" s="349"/>
      <c r="B37" s="349"/>
      <c r="C37" s="349"/>
      <c r="D37" s="349"/>
      <c r="E37" s="349"/>
      <c r="F37" s="349"/>
    </row>
    <row r="38" spans="1:6" ht="26.25" customHeight="1" thickBot="1">
      <c r="A38" s="1159" t="s">
        <v>1389</v>
      </c>
      <c r="B38" s="1159"/>
      <c r="C38" s="514">
        <f>SUM(C15+C30)</f>
        <v>0</v>
      </c>
      <c r="D38" s="514">
        <f>SUM(D15+D30)</f>
        <v>0</v>
      </c>
      <c r="E38" s="515"/>
      <c r="F38" s="514">
        <f>SUM(F15+F30)</f>
        <v>0</v>
      </c>
    </row>
    <row r="39" spans="1:6">
      <c r="A39" s="349"/>
      <c r="B39" s="349"/>
      <c r="C39" s="349"/>
      <c r="D39" s="349"/>
      <c r="E39" s="349"/>
      <c r="F39" s="355"/>
    </row>
    <row r="40" spans="1:6">
      <c r="A40" s="349"/>
      <c r="B40" s="349"/>
      <c r="C40" s="349"/>
      <c r="D40" s="349"/>
      <c r="E40" s="349"/>
      <c r="F40" s="355"/>
    </row>
    <row r="41" spans="1:6">
      <c r="A41" s="349"/>
      <c r="B41" s="349"/>
      <c r="C41" s="349"/>
      <c r="D41" s="349"/>
      <c r="E41" s="349"/>
      <c r="F41" s="355"/>
    </row>
    <row r="42" spans="1:6">
      <c r="A42" s="349"/>
      <c r="B42" s="349"/>
      <c r="C42" s="349"/>
      <c r="D42" s="349"/>
      <c r="E42" s="349"/>
      <c r="F42" s="355"/>
    </row>
    <row r="43" spans="1:6">
      <c r="A43" s="349"/>
      <c r="B43" s="349"/>
      <c r="C43" s="349"/>
      <c r="D43" s="349"/>
      <c r="E43" s="349"/>
      <c r="F43" s="355"/>
    </row>
    <row r="44" spans="1:6">
      <c r="A44" s="349"/>
      <c r="B44" s="349"/>
      <c r="C44" s="349"/>
      <c r="D44" s="349"/>
      <c r="E44" s="349"/>
      <c r="F44" s="355"/>
    </row>
    <row r="45" spans="1:6">
      <c r="A45" s="349"/>
      <c r="B45" s="349"/>
      <c r="C45" s="349"/>
      <c r="D45" s="349"/>
      <c r="E45" s="349"/>
      <c r="F45" s="355"/>
    </row>
    <row r="46" spans="1:6">
      <c r="A46" s="349"/>
      <c r="B46" s="349"/>
      <c r="C46" s="349"/>
      <c r="D46" s="349"/>
      <c r="E46" s="349"/>
      <c r="F46" s="355"/>
    </row>
    <row r="47" spans="1:6">
      <c r="A47" s="349"/>
      <c r="B47" s="349"/>
      <c r="C47" s="349"/>
      <c r="D47" s="349"/>
      <c r="E47" s="349"/>
      <c r="F47" s="355"/>
    </row>
    <row r="48" spans="1:6">
      <c r="A48" s="349"/>
      <c r="B48" s="349"/>
      <c r="C48" s="349"/>
      <c r="D48" s="349"/>
      <c r="E48" s="349"/>
      <c r="F48" s="355"/>
    </row>
    <row r="49" spans="1:6">
      <c r="A49" s="349"/>
      <c r="B49" s="349"/>
      <c r="C49" s="349"/>
      <c r="D49" s="349"/>
      <c r="E49" s="349"/>
      <c r="F49" s="355"/>
    </row>
    <row r="50" spans="1:6">
      <c r="A50" s="349"/>
      <c r="B50" s="349"/>
      <c r="C50" s="349"/>
      <c r="D50" s="349"/>
      <c r="E50" s="349"/>
      <c r="F50" s="355"/>
    </row>
    <row r="51" spans="1:6">
      <c r="A51" s="1077" t="s">
        <v>1775</v>
      </c>
      <c r="B51" s="1077"/>
      <c r="C51" s="352"/>
      <c r="D51" s="1077" t="s">
        <v>1783</v>
      </c>
      <c r="E51" s="1077"/>
      <c r="F51" s="1077"/>
    </row>
    <row r="52" spans="1:6">
      <c r="A52" s="1070" t="s">
        <v>1776</v>
      </c>
      <c r="B52" s="1070"/>
      <c r="C52" s="352"/>
      <c r="D52" s="1070" t="s">
        <v>1784</v>
      </c>
      <c r="E52" s="1070"/>
      <c r="F52" s="1070"/>
    </row>
    <row r="53" spans="1:6">
      <c r="A53" s="349"/>
      <c r="B53" s="349"/>
      <c r="C53" s="349"/>
      <c r="D53" s="349"/>
      <c r="E53" s="349"/>
      <c r="F53" s="355"/>
    </row>
    <row r="54" spans="1:6">
      <c r="A54" s="349"/>
      <c r="B54" s="349"/>
      <c r="C54" s="349"/>
      <c r="D54" s="349"/>
      <c r="E54" s="349"/>
      <c r="F54" s="355"/>
    </row>
    <row r="55" spans="1:6">
      <c r="A55" s="349"/>
      <c r="B55" s="349"/>
      <c r="C55" s="349"/>
      <c r="D55" s="349"/>
      <c r="E55" s="349"/>
      <c r="F55" s="355"/>
    </row>
    <row r="56" spans="1:6">
      <c r="A56" s="349"/>
      <c r="B56" s="349"/>
      <c r="C56" s="349"/>
      <c r="D56" s="349"/>
      <c r="E56" s="349"/>
      <c r="F56" s="355"/>
    </row>
    <row r="57" spans="1:6" ht="16.5">
      <c r="A57" s="1158"/>
      <c r="B57" s="1158"/>
      <c r="C57" s="1158"/>
      <c r="D57" s="1158"/>
      <c r="E57" s="1158"/>
      <c r="F57" s="1158"/>
    </row>
    <row r="58" spans="1:6">
      <c r="A58" s="349"/>
      <c r="B58" s="349"/>
      <c r="C58" s="349"/>
      <c r="D58" s="349"/>
      <c r="E58" s="349"/>
      <c r="F58" s="355"/>
    </row>
    <row r="59" spans="1:6">
      <c r="F59" s="356"/>
    </row>
  </sheetData>
  <mergeCells count="12">
    <mergeCell ref="A57:F57"/>
    <mergeCell ref="A1:F1"/>
    <mergeCell ref="A2:F2"/>
    <mergeCell ref="A4:F4"/>
    <mergeCell ref="A5:F5"/>
    <mergeCell ref="A6:F6"/>
    <mergeCell ref="A12:B12"/>
    <mergeCell ref="A38:B38"/>
    <mergeCell ref="A51:B51"/>
    <mergeCell ref="D51:F51"/>
    <mergeCell ref="A52:B52"/>
    <mergeCell ref="D52:F52"/>
  </mergeCells>
  <printOptions horizontalCentered="1"/>
  <pageMargins left="0.15748031496062992" right="0.27559055118110237" top="0.39370078740157483" bottom="0.15748031496062992" header="0" footer="0.15748031496062992"/>
  <pageSetup scale="55" orientation="portrait"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1" tint="0.249977111117893"/>
    <pageSetUpPr fitToPage="1"/>
  </sheetPr>
  <dimension ref="A1:J56"/>
  <sheetViews>
    <sheetView topLeftCell="A28" workbookViewId="0">
      <selection sqref="A1:C1"/>
    </sheetView>
  </sheetViews>
  <sheetFormatPr baseColWidth="10" defaultRowHeight="12.75"/>
  <cols>
    <col min="1" max="1" width="4.5703125" style="345" customWidth="1"/>
    <col min="2" max="2" width="11.5703125" style="345" customWidth="1"/>
    <col min="3" max="3" width="12.5703125" style="345" customWidth="1"/>
    <col min="4" max="16384" width="11.42578125" style="345"/>
  </cols>
  <sheetData>
    <row r="1" spans="1:10">
      <c r="A1" s="854" t="s">
        <v>460</v>
      </c>
      <c r="B1" s="854"/>
      <c r="C1" s="854"/>
      <c r="D1" s="855"/>
      <c r="E1" s="855"/>
      <c r="F1" s="855"/>
      <c r="G1" s="855"/>
      <c r="H1" s="856" t="s">
        <v>461</v>
      </c>
      <c r="I1" s="856"/>
      <c r="J1" s="856"/>
    </row>
    <row r="2" spans="1:10" ht="18">
      <c r="A2" s="857" t="s">
        <v>1580</v>
      </c>
      <c r="B2" s="857"/>
      <c r="C2" s="857"/>
      <c r="D2" s="857"/>
      <c r="E2" s="857"/>
      <c r="F2" s="857"/>
      <c r="G2" s="857"/>
      <c r="H2" s="857"/>
      <c r="I2" s="857"/>
      <c r="J2" s="857"/>
    </row>
    <row r="3" spans="1:10" ht="15.75">
      <c r="A3" s="858" t="s">
        <v>1443</v>
      </c>
      <c r="B3" s="858"/>
      <c r="C3" s="858"/>
      <c r="D3" s="858"/>
      <c r="E3" s="858"/>
      <c r="F3" s="858"/>
      <c r="G3" s="858"/>
      <c r="H3" s="858"/>
      <c r="I3" s="858"/>
      <c r="J3" s="858"/>
    </row>
    <row r="4" spans="1:10" ht="15">
      <c r="A4" s="859" t="s">
        <v>1444</v>
      </c>
      <c r="B4" s="859"/>
      <c r="C4" s="859"/>
      <c r="D4" s="859"/>
      <c r="E4" s="859"/>
      <c r="F4" s="859"/>
      <c r="G4" s="859"/>
      <c r="H4" s="859"/>
      <c r="I4" s="859"/>
      <c r="J4" s="859"/>
    </row>
    <row r="5" spans="1:10" ht="15">
      <c r="A5" s="859" t="s">
        <v>1445</v>
      </c>
      <c r="B5" s="859"/>
      <c r="C5" s="859"/>
      <c r="D5" s="859"/>
      <c r="E5" s="859"/>
      <c r="F5" s="859"/>
      <c r="G5" s="859"/>
      <c r="H5" s="859"/>
      <c r="I5" s="859"/>
      <c r="J5" s="859"/>
    </row>
    <row r="6" spans="1:10" ht="15">
      <c r="A6" s="859" t="s">
        <v>1446</v>
      </c>
      <c r="B6" s="859"/>
      <c r="C6" s="859"/>
      <c r="D6" s="859"/>
      <c r="E6" s="859"/>
      <c r="F6" s="859"/>
      <c r="G6" s="859"/>
      <c r="H6" s="859"/>
      <c r="I6" s="859"/>
      <c r="J6" s="859"/>
    </row>
    <row r="7" spans="1:10" ht="5.25" customHeight="1" thickBot="1">
      <c r="A7" s="2"/>
      <c r="B7" s="2"/>
      <c r="C7" s="2"/>
      <c r="D7" s="2"/>
      <c r="E7" s="2"/>
      <c r="F7" s="2"/>
      <c r="G7" s="2"/>
      <c r="H7" s="2"/>
      <c r="I7" s="2"/>
      <c r="J7" s="2"/>
    </row>
    <row r="8" spans="1:10" ht="15.75">
      <c r="A8" s="1163" t="s">
        <v>782</v>
      </c>
      <c r="B8" s="1164"/>
      <c r="C8" s="1164"/>
      <c r="D8" s="1164"/>
      <c r="E8" s="1164"/>
      <c r="F8" s="1164"/>
      <c r="G8" s="1164"/>
      <c r="H8" s="1164"/>
      <c r="I8" s="1164"/>
      <c r="J8" s="1165"/>
    </row>
    <row r="9" spans="1:10" s="349" customFormat="1" ht="5.25" customHeight="1">
      <c r="A9" s="516"/>
      <c r="B9" s="517"/>
      <c r="C9" s="517"/>
      <c r="D9" s="517"/>
      <c r="E9" s="517"/>
      <c r="F9" s="517"/>
      <c r="G9" s="517"/>
      <c r="H9" s="517"/>
      <c r="I9" s="517"/>
      <c r="J9" s="518"/>
    </row>
    <row r="10" spans="1:10" ht="35.25" customHeight="1">
      <c r="A10" s="1166" t="s">
        <v>1390</v>
      </c>
      <c r="B10" s="1167"/>
      <c r="C10" s="1167"/>
      <c r="D10" s="1167"/>
      <c r="E10" s="1167"/>
      <c r="F10" s="1167"/>
      <c r="G10" s="1167"/>
      <c r="H10" s="1167"/>
      <c r="I10" s="1167"/>
      <c r="J10" s="1168"/>
    </row>
    <row r="11" spans="1:10">
      <c r="A11" s="519"/>
      <c r="B11" s="349"/>
      <c r="C11" s="349"/>
      <c r="D11" s="349"/>
      <c r="E11" s="349"/>
      <c r="F11" s="349"/>
      <c r="G11" s="349"/>
      <c r="H11" s="349"/>
      <c r="I11" s="349"/>
      <c r="J11" s="520"/>
    </row>
    <row r="12" spans="1:10">
      <c r="A12" s="521"/>
      <c r="B12" s="352" t="s">
        <v>783</v>
      </c>
      <c r="C12" s="349"/>
      <c r="D12" s="1161" t="s">
        <v>1391</v>
      </c>
      <c r="E12" s="1161"/>
      <c r="F12" s="1161"/>
      <c r="G12" s="1161"/>
      <c r="H12" s="1161"/>
      <c r="I12" s="1161"/>
      <c r="J12" s="1162"/>
    </row>
    <row r="13" spans="1:10">
      <c r="A13" s="521"/>
      <c r="B13" s="352"/>
      <c r="C13" s="349"/>
      <c r="D13" s="1161"/>
      <c r="E13" s="1161"/>
      <c r="F13" s="1161"/>
      <c r="G13" s="1161"/>
      <c r="H13" s="1161"/>
      <c r="I13" s="1161"/>
      <c r="J13" s="1162"/>
    </row>
    <row r="14" spans="1:10">
      <c r="A14" s="521"/>
      <c r="B14" s="352"/>
      <c r="C14" s="349"/>
      <c r="D14" s="349"/>
      <c r="E14" s="349"/>
      <c r="F14" s="349"/>
      <c r="G14" s="349"/>
      <c r="H14" s="349"/>
      <c r="I14" s="349"/>
      <c r="J14" s="520"/>
    </row>
    <row r="15" spans="1:10">
      <c r="A15" s="521"/>
      <c r="B15" s="352"/>
      <c r="C15" s="349"/>
      <c r="D15" s="349"/>
      <c r="E15" s="349"/>
      <c r="F15" s="349"/>
      <c r="G15" s="349"/>
      <c r="H15" s="349"/>
      <c r="I15" s="349"/>
      <c r="J15" s="520"/>
    </row>
    <row r="16" spans="1:10" ht="12.75" customHeight="1">
      <c r="A16" s="521"/>
      <c r="B16" s="352" t="s">
        <v>785</v>
      </c>
      <c r="C16" s="349"/>
      <c r="D16" s="1161" t="s">
        <v>1392</v>
      </c>
      <c r="E16" s="1161"/>
      <c r="F16" s="1161"/>
      <c r="G16" s="1161"/>
      <c r="H16" s="1161"/>
      <c r="I16" s="1161"/>
      <c r="J16" s="1162"/>
    </row>
    <row r="17" spans="1:10">
      <c r="A17" s="521"/>
      <c r="B17" s="352"/>
      <c r="C17" s="349"/>
      <c r="D17" s="1161"/>
      <c r="E17" s="1161"/>
      <c r="F17" s="1161"/>
      <c r="G17" s="1161"/>
      <c r="H17" s="1161"/>
      <c r="I17" s="1161"/>
      <c r="J17" s="1162"/>
    </row>
    <row r="18" spans="1:10">
      <c r="A18" s="521"/>
      <c r="B18" s="352"/>
      <c r="C18" s="349"/>
      <c r="D18" s="349"/>
      <c r="E18" s="349"/>
      <c r="F18" s="349"/>
      <c r="G18" s="349"/>
      <c r="H18" s="349"/>
      <c r="I18" s="349"/>
      <c r="J18" s="520"/>
    </row>
    <row r="19" spans="1:10">
      <c r="A19" s="521"/>
      <c r="B19" s="352"/>
      <c r="C19" s="349"/>
      <c r="D19" s="349"/>
      <c r="E19" s="349"/>
      <c r="F19" s="349"/>
      <c r="G19" s="349"/>
      <c r="H19" s="349"/>
      <c r="I19" s="349"/>
      <c r="J19" s="520"/>
    </row>
    <row r="20" spans="1:10">
      <c r="A20" s="521"/>
      <c r="B20" s="1160" t="s">
        <v>1132</v>
      </c>
      <c r="C20" s="1160"/>
      <c r="D20" s="1161" t="s">
        <v>1393</v>
      </c>
      <c r="E20" s="1161"/>
      <c r="F20" s="1161"/>
      <c r="G20" s="1161"/>
      <c r="H20" s="1161"/>
      <c r="I20" s="1161"/>
      <c r="J20" s="1162"/>
    </row>
    <row r="21" spans="1:10">
      <c r="A21" s="521"/>
      <c r="B21" s="1160"/>
      <c r="C21" s="1160"/>
      <c r="D21" s="1161"/>
      <c r="E21" s="1161"/>
      <c r="F21" s="1161"/>
      <c r="G21" s="1161"/>
      <c r="H21" s="1161"/>
      <c r="I21" s="1161"/>
      <c r="J21" s="1162"/>
    </row>
    <row r="22" spans="1:10">
      <c r="A22" s="521"/>
      <c r="B22" s="352"/>
      <c r="C22" s="349"/>
      <c r="D22" s="349"/>
      <c r="E22" s="349"/>
      <c r="F22" s="349"/>
      <c r="G22" s="349"/>
      <c r="H22" s="349"/>
      <c r="I22" s="349"/>
      <c r="J22" s="520"/>
    </row>
    <row r="23" spans="1:10">
      <c r="A23" s="521"/>
      <c r="B23" s="352"/>
      <c r="C23" s="349"/>
      <c r="D23" s="349"/>
      <c r="E23" s="349"/>
      <c r="F23" s="349"/>
      <c r="G23" s="349"/>
      <c r="H23" s="349"/>
      <c r="I23" s="349"/>
      <c r="J23" s="520"/>
    </row>
    <row r="24" spans="1:10">
      <c r="A24" s="521"/>
      <c r="B24" s="1169" t="s">
        <v>1394</v>
      </c>
      <c r="C24" s="1169"/>
      <c r="D24" s="1161" t="s">
        <v>1395</v>
      </c>
      <c r="E24" s="1161"/>
      <c r="F24" s="1161"/>
      <c r="G24" s="1161"/>
      <c r="H24" s="1161"/>
      <c r="I24" s="1161"/>
      <c r="J24" s="1162"/>
    </row>
    <row r="25" spans="1:10">
      <c r="A25" s="521"/>
      <c r="B25" s="1169"/>
      <c r="C25" s="1169"/>
      <c r="D25" s="1161"/>
      <c r="E25" s="1161"/>
      <c r="F25" s="1161"/>
      <c r="G25" s="1161"/>
      <c r="H25" s="1161"/>
      <c r="I25" s="1161"/>
      <c r="J25" s="1162"/>
    </row>
    <row r="26" spans="1:10">
      <c r="A26" s="521"/>
      <c r="B26" s="1169"/>
      <c r="C26" s="1169"/>
      <c r="D26" s="1161"/>
      <c r="E26" s="1161"/>
      <c r="F26" s="1161"/>
      <c r="G26" s="1161"/>
      <c r="H26" s="1161"/>
      <c r="I26" s="1161"/>
      <c r="J26" s="1162"/>
    </row>
    <row r="27" spans="1:10">
      <c r="A27" s="521"/>
      <c r="B27" s="1169"/>
      <c r="C27" s="1169"/>
      <c r="D27" s="1161"/>
      <c r="E27" s="1161"/>
      <c r="F27" s="1161"/>
      <c r="G27" s="1161"/>
      <c r="H27" s="1161"/>
      <c r="I27" s="1161"/>
      <c r="J27" s="1162"/>
    </row>
    <row r="28" spans="1:10">
      <c r="A28" s="521"/>
      <c r="B28" s="352"/>
      <c r="C28" s="349"/>
      <c r="D28" s="1161"/>
      <c r="E28" s="1161"/>
      <c r="F28" s="1161"/>
      <c r="G28" s="1161"/>
      <c r="H28" s="1161"/>
      <c r="I28" s="1161"/>
      <c r="J28" s="1162"/>
    </row>
    <row r="29" spans="1:10">
      <c r="A29" s="521"/>
      <c r="B29" s="352"/>
      <c r="C29" s="349"/>
      <c r="D29" s="349"/>
      <c r="E29" s="349"/>
      <c r="F29" s="349"/>
      <c r="G29" s="349"/>
      <c r="H29" s="349"/>
      <c r="I29" s="349"/>
      <c r="J29" s="520"/>
    </row>
    <row r="30" spans="1:10">
      <c r="A30" s="521"/>
      <c r="B30" s="522"/>
      <c r="C30" s="522"/>
      <c r="D30" s="349"/>
      <c r="E30" s="349"/>
      <c r="F30" s="349"/>
      <c r="G30" s="349"/>
      <c r="H30" s="349"/>
      <c r="I30" s="349"/>
      <c r="J30" s="520"/>
    </row>
    <row r="31" spans="1:10">
      <c r="A31" s="521"/>
      <c r="B31" s="1169" t="s">
        <v>1396</v>
      </c>
      <c r="C31" s="1169"/>
      <c r="D31" s="1161" t="s">
        <v>1159</v>
      </c>
      <c r="E31" s="1161"/>
      <c r="F31" s="1161"/>
      <c r="G31" s="1161"/>
      <c r="H31" s="1161"/>
      <c r="I31" s="1161"/>
      <c r="J31" s="1162"/>
    </row>
    <row r="32" spans="1:10">
      <c r="A32" s="521"/>
      <c r="B32" s="1169"/>
      <c r="C32" s="1169"/>
      <c r="D32" s="1161"/>
      <c r="E32" s="1161"/>
      <c r="F32" s="1161"/>
      <c r="G32" s="1161"/>
      <c r="H32" s="1161"/>
      <c r="I32" s="1161"/>
      <c r="J32" s="1162"/>
    </row>
    <row r="33" spans="1:10">
      <c r="A33" s="521"/>
      <c r="B33" s="522"/>
      <c r="C33" s="522"/>
      <c r="D33" s="523"/>
      <c r="E33" s="523"/>
      <c r="F33" s="523"/>
      <c r="G33" s="523"/>
      <c r="H33" s="523"/>
      <c r="I33" s="523"/>
      <c r="J33" s="524"/>
    </row>
    <row r="34" spans="1:10">
      <c r="A34" s="521"/>
      <c r="B34" s="1169" t="s">
        <v>1160</v>
      </c>
      <c r="C34" s="1169"/>
      <c r="D34" s="1161" t="s">
        <v>1161</v>
      </c>
      <c r="E34" s="1161"/>
      <c r="F34" s="1161"/>
      <c r="G34" s="1161"/>
      <c r="H34" s="1161"/>
      <c r="I34" s="1161"/>
      <c r="J34" s="1162"/>
    </row>
    <row r="35" spans="1:10">
      <c r="A35" s="521"/>
      <c r="B35" s="522"/>
      <c r="C35" s="522"/>
      <c r="D35" s="523"/>
      <c r="E35" s="523"/>
      <c r="F35" s="523"/>
      <c r="G35" s="523"/>
      <c r="H35" s="523"/>
      <c r="I35" s="523"/>
      <c r="J35" s="524"/>
    </row>
    <row r="36" spans="1:10">
      <c r="A36" s="521"/>
      <c r="B36" s="1169" t="s">
        <v>1162</v>
      </c>
      <c r="C36" s="1169"/>
      <c r="D36" s="1161" t="s">
        <v>1163</v>
      </c>
      <c r="E36" s="1161"/>
      <c r="F36" s="1161"/>
      <c r="G36" s="1161"/>
      <c r="H36" s="1161"/>
      <c r="I36" s="1161"/>
      <c r="J36" s="1162"/>
    </row>
    <row r="37" spans="1:10">
      <c r="A37" s="521"/>
      <c r="B37" s="1169"/>
      <c r="C37" s="1169"/>
      <c r="D37" s="1161"/>
      <c r="E37" s="1161"/>
      <c r="F37" s="1161"/>
      <c r="G37" s="1161"/>
      <c r="H37" s="1161"/>
      <c r="I37" s="1161"/>
      <c r="J37" s="1162"/>
    </row>
    <row r="38" spans="1:10">
      <c r="A38" s="521"/>
      <c r="B38" s="1169"/>
      <c r="C38" s="1169"/>
      <c r="D38" s="1161"/>
      <c r="E38" s="1161"/>
      <c r="F38" s="1161"/>
      <c r="G38" s="1161"/>
      <c r="H38" s="1161"/>
      <c r="I38" s="1161"/>
      <c r="J38" s="1162"/>
    </row>
    <row r="39" spans="1:10">
      <c r="A39" s="521"/>
      <c r="B39" s="522"/>
      <c r="C39" s="522"/>
      <c r="D39" s="523"/>
      <c r="E39" s="523"/>
      <c r="F39" s="523"/>
      <c r="G39" s="523"/>
      <c r="H39" s="523"/>
      <c r="I39" s="523"/>
      <c r="J39" s="524"/>
    </row>
    <row r="40" spans="1:10">
      <c r="A40" s="521"/>
      <c r="B40" s="1169" t="s">
        <v>1397</v>
      </c>
      <c r="C40" s="1169"/>
      <c r="D40" s="1161" t="s">
        <v>1164</v>
      </c>
      <c r="E40" s="1161"/>
      <c r="F40" s="1161"/>
      <c r="G40" s="1161"/>
      <c r="H40" s="1161"/>
      <c r="I40" s="1161"/>
      <c r="J40" s="1162"/>
    </row>
    <row r="41" spans="1:10">
      <c r="A41" s="521"/>
      <c r="B41" s="1169"/>
      <c r="C41" s="1169"/>
      <c r="D41" s="1161"/>
      <c r="E41" s="1161"/>
      <c r="F41" s="1161"/>
      <c r="G41" s="1161"/>
      <c r="H41" s="1161"/>
      <c r="I41" s="1161"/>
      <c r="J41" s="1162"/>
    </row>
    <row r="42" spans="1:10">
      <c r="A42" s="521"/>
      <c r="B42" s="1169"/>
      <c r="C42" s="1169"/>
      <c r="D42" s="1161"/>
      <c r="E42" s="1161"/>
      <c r="F42" s="1161"/>
      <c r="G42" s="1161"/>
      <c r="H42" s="1161"/>
      <c r="I42" s="1161"/>
      <c r="J42" s="1162"/>
    </row>
    <row r="43" spans="1:10">
      <c r="A43" s="521"/>
      <c r="B43" s="525"/>
      <c r="C43" s="525"/>
      <c r="D43" s="523"/>
      <c r="E43" s="523"/>
      <c r="F43" s="523"/>
      <c r="G43" s="523"/>
      <c r="H43" s="523"/>
      <c r="I43" s="523"/>
      <c r="J43" s="524"/>
    </row>
    <row r="44" spans="1:10">
      <c r="A44" s="521"/>
      <c r="B44" s="525"/>
      <c r="C44" s="525"/>
      <c r="D44" s="523"/>
      <c r="E44" s="523"/>
      <c r="F44" s="523"/>
      <c r="G44" s="523"/>
      <c r="H44" s="523"/>
      <c r="I44" s="523"/>
      <c r="J44" s="524"/>
    </row>
    <row r="45" spans="1:10">
      <c r="A45" s="521"/>
      <c r="B45" s="1160" t="s">
        <v>1136</v>
      </c>
      <c r="C45" s="1160"/>
      <c r="D45" s="349"/>
      <c r="E45" s="349"/>
      <c r="F45" s="349"/>
      <c r="G45" s="349"/>
      <c r="H45" s="349"/>
      <c r="I45" s="349"/>
      <c r="J45" s="520"/>
    </row>
    <row r="46" spans="1:10" ht="12.75" customHeight="1">
      <c r="A46" s="521"/>
      <c r="B46" s="1160"/>
      <c r="C46" s="1160"/>
      <c r="D46" s="1170" t="s">
        <v>1398</v>
      </c>
      <c r="E46" s="1171"/>
      <c r="F46" s="1171"/>
      <c r="G46" s="1171"/>
      <c r="H46" s="1171"/>
      <c r="I46" s="1171"/>
      <c r="J46" s="1172"/>
    </row>
    <row r="47" spans="1:10">
      <c r="A47" s="521"/>
      <c r="B47" s="349"/>
      <c r="C47" s="349"/>
      <c r="D47" s="1171"/>
      <c r="E47" s="1171"/>
      <c r="F47" s="1171"/>
      <c r="G47" s="1171"/>
      <c r="H47" s="1171"/>
      <c r="I47" s="1171"/>
      <c r="J47" s="1172"/>
    </row>
    <row r="48" spans="1:10">
      <c r="A48" s="521"/>
      <c r="B48" s="349"/>
      <c r="C48" s="349"/>
      <c r="D48" s="1171"/>
      <c r="E48" s="1171"/>
      <c r="F48" s="1171"/>
      <c r="G48" s="1171"/>
      <c r="H48" s="1171"/>
      <c r="I48" s="1171"/>
      <c r="J48" s="1172"/>
    </row>
    <row r="49" spans="1:10">
      <c r="A49" s="521"/>
      <c r="B49" s="349"/>
      <c r="C49" s="349"/>
      <c r="D49" s="1171"/>
      <c r="E49" s="1171"/>
      <c r="F49" s="1171"/>
      <c r="G49" s="1171"/>
      <c r="H49" s="1171"/>
      <c r="I49" s="1171"/>
      <c r="J49" s="1172"/>
    </row>
    <row r="50" spans="1:10">
      <c r="A50" s="521"/>
      <c r="B50" s="349"/>
      <c r="C50" s="349"/>
      <c r="D50" s="1171"/>
      <c r="E50" s="1171"/>
      <c r="F50" s="1171"/>
      <c r="G50" s="1171"/>
      <c r="H50" s="1171"/>
      <c r="I50" s="1171"/>
      <c r="J50" s="1172"/>
    </row>
    <row r="51" spans="1:10">
      <c r="A51" s="521"/>
      <c r="B51" s="349"/>
      <c r="C51" s="349"/>
      <c r="D51" s="1171"/>
      <c r="E51" s="1171"/>
      <c r="F51" s="1171"/>
      <c r="G51" s="1171"/>
      <c r="H51" s="1171"/>
      <c r="I51" s="1171"/>
      <c r="J51" s="1172"/>
    </row>
    <row r="52" spans="1:10">
      <c r="A52" s="521"/>
      <c r="B52" s="349"/>
      <c r="C52" s="349"/>
      <c r="D52" s="349"/>
      <c r="E52" s="349"/>
      <c r="F52" s="349"/>
      <c r="G52" s="349"/>
      <c r="H52" s="349"/>
      <c r="I52" s="349"/>
      <c r="J52" s="520"/>
    </row>
    <row r="53" spans="1:10" ht="4.5" customHeight="1" thickBot="1">
      <c r="A53" s="526"/>
      <c r="B53" s="527"/>
      <c r="C53" s="527"/>
      <c r="D53" s="527"/>
      <c r="E53" s="527"/>
      <c r="F53" s="527"/>
      <c r="G53" s="527"/>
      <c r="H53" s="527"/>
      <c r="I53" s="527"/>
      <c r="J53" s="528"/>
    </row>
    <row r="54" spans="1:10">
      <c r="A54" s="349"/>
      <c r="B54" s="349"/>
      <c r="C54" s="349"/>
      <c r="D54" s="349"/>
      <c r="E54" s="349"/>
      <c r="F54" s="349"/>
      <c r="G54" s="349"/>
      <c r="H54" s="349"/>
      <c r="I54" s="349"/>
      <c r="J54" s="349"/>
    </row>
    <row r="55" spans="1:10">
      <c r="A55" s="349"/>
      <c r="B55" s="349"/>
      <c r="C55" s="349"/>
      <c r="D55" s="349"/>
      <c r="E55" s="349"/>
      <c r="F55" s="349"/>
      <c r="G55" s="349"/>
      <c r="H55" s="349"/>
      <c r="I55" s="349"/>
      <c r="J55" s="349"/>
    </row>
    <row r="56" spans="1:10">
      <c r="A56" s="349"/>
      <c r="B56" s="349"/>
      <c r="C56" s="349"/>
      <c r="D56" s="349"/>
      <c r="E56" s="349"/>
      <c r="F56" s="349"/>
      <c r="G56" s="349"/>
      <c r="H56" s="349"/>
      <c r="I56" s="349"/>
      <c r="J56" s="349"/>
    </row>
  </sheetData>
  <mergeCells count="26">
    <mergeCell ref="A1:C1"/>
    <mergeCell ref="D1:G1"/>
    <mergeCell ref="H1:J1"/>
    <mergeCell ref="A2:J2"/>
    <mergeCell ref="A3:J3"/>
    <mergeCell ref="B36:C38"/>
    <mergeCell ref="D36:J38"/>
    <mergeCell ref="B40:C42"/>
    <mergeCell ref="D40:J42"/>
    <mergeCell ref="B45:C46"/>
    <mergeCell ref="D46:J51"/>
    <mergeCell ref="B24:C27"/>
    <mergeCell ref="D24:J28"/>
    <mergeCell ref="B31:C32"/>
    <mergeCell ref="D31:J32"/>
    <mergeCell ref="B34:C34"/>
    <mergeCell ref="D34:J34"/>
    <mergeCell ref="B20:C21"/>
    <mergeCell ref="D20:J21"/>
    <mergeCell ref="A4:J4"/>
    <mergeCell ref="A5:J5"/>
    <mergeCell ref="A6:J6"/>
    <mergeCell ref="A8:J8"/>
    <mergeCell ref="A10:J10"/>
    <mergeCell ref="D12:J13"/>
    <mergeCell ref="D16:J17"/>
  </mergeCells>
  <printOptions horizontalCentered="1"/>
  <pageMargins left="0.55118110236220474" right="0.62992125984251968" top="0.74803149606299213" bottom="0.15748031496062992" header="0" footer="0.15748031496062992"/>
  <pageSetup scale="87" fitToHeight="100" orientation="portrait"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B09A5B"/>
  </sheetPr>
  <dimension ref="A1:J45"/>
  <sheetViews>
    <sheetView zoomScale="89" zoomScaleNormal="89" workbookViewId="0">
      <selection sqref="A1:C1"/>
    </sheetView>
  </sheetViews>
  <sheetFormatPr baseColWidth="10" defaultRowHeight="12.75"/>
  <cols>
    <col min="1" max="1" width="6.7109375" style="345" customWidth="1"/>
    <col min="2" max="2" width="50.7109375" style="345" customWidth="1"/>
    <col min="3" max="8" width="20.28515625" style="345" customWidth="1"/>
    <col min="9" max="16384" width="11.42578125" style="345"/>
  </cols>
  <sheetData>
    <row r="1" spans="1:10" ht="18" customHeight="1">
      <c r="A1" s="1071" t="s">
        <v>0</v>
      </c>
      <c r="B1" s="1071"/>
      <c r="C1" s="1071"/>
      <c r="D1" s="1071"/>
      <c r="E1" s="1071"/>
      <c r="F1" s="1071"/>
      <c r="G1" s="1071"/>
      <c r="H1" s="1071"/>
      <c r="I1" s="344"/>
      <c r="J1" s="344"/>
    </row>
    <row r="2" spans="1:10" ht="18" customHeight="1">
      <c r="A2" s="1071" t="str">
        <f>'1. DEUDA Artículo 25'!$A$2:$F$2</f>
        <v>SECRETARIA EJECUTIVA DEL SISTEMA ANTICORRUPCION DEL ESTADO DE CHIAPAS</v>
      </c>
      <c r="B2" s="1071"/>
      <c r="C2" s="1071"/>
      <c r="D2" s="1071"/>
      <c r="E2" s="1071"/>
      <c r="F2" s="1071"/>
      <c r="G2" s="1071"/>
      <c r="H2" s="1071"/>
      <c r="I2" s="344"/>
      <c r="J2" s="344"/>
    </row>
    <row r="3" spans="1:10" ht="9.9499999999999993" customHeight="1">
      <c r="A3" s="692"/>
      <c r="B3" s="692"/>
      <c r="C3" s="692"/>
      <c r="D3" s="692"/>
      <c r="E3" s="692"/>
      <c r="F3" s="692"/>
      <c r="G3" s="692"/>
      <c r="H3" s="692"/>
      <c r="I3" s="344"/>
      <c r="J3" s="344"/>
    </row>
    <row r="4" spans="1:10" ht="18" customHeight="1">
      <c r="A4" s="1071" t="s">
        <v>1782</v>
      </c>
      <c r="B4" s="1071"/>
      <c r="C4" s="1071"/>
      <c r="D4" s="1071"/>
      <c r="E4" s="1071"/>
      <c r="F4" s="1071"/>
      <c r="G4" s="1071"/>
      <c r="H4" s="1071"/>
      <c r="I4" s="344"/>
      <c r="J4" s="344"/>
    </row>
    <row r="5" spans="1:10" ht="18" customHeight="1">
      <c r="A5" s="1071" t="s">
        <v>1399</v>
      </c>
      <c r="B5" s="1071"/>
      <c r="C5" s="1071"/>
      <c r="D5" s="1071"/>
      <c r="E5" s="1071"/>
      <c r="F5" s="1071"/>
      <c r="G5" s="1071"/>
      <c r="H5" s="1071"/>
      <c r="I5" s="344"/>
      <c r="J5" s="344"/>
    </row>
    <row r="6" spans="1:10" ht="18" customHeight="1">
      <c r="A6" s="1071" t="str">
        <f>'1. DEUDA Artículo 25'!A6:F6</f>
        <v>DEL 1 DE ENERO AL 31 DE MARZO DE 2021</v>
      </c>
      <c r="B6" s="1071"/>
      <c r="C6" s="1071"/>
      <c r="D6" s="1071"/>
      <c r="E6" s="1071"/>
      <c r="F6" s="1071"/>
      <c r="G6" s="1071"/>
      <c r="H6" s="1071"/>
      <c r="I6" s="344"/>
      <c r="J6" s="344"/>
    </row>
    <row r="7" spans="1:10" ht="15">
      <c r="A7" s="498"/>
      <c r="B7" s="498"/>
      <c r="C7" s="498"/>
      <c r="D7" s="498"/>
      <c r="E7" s="498"/>
      <c r="F7" s="498"/>
      <c r="G7" s="498"/>
      <c r="H7" s="348" t="s">
        <v>485</v>
      </c>
      <c r="I7" s="344"/>
      <c r="J7" s="344"/>
    </row>
    <row r="8" spans="1:10" ht="15">
      <c r="A8" s="498"/>
      <c r="B8" s="498"/>
      <c r="C8" s="498"/>
      <c r="D8" s="498"/>
      <c r="E8" s="498"/>
      <c r="F8" s="498"/>
      <c r="G8" s="350" t="s">
        <v>5</v>
      </c>
      <c r="H8" s="351">
        <f>'1. DEUDA Artículo 25'!F8</f>
        <v>44314</v>
      </c>
      <c r="I8" s="344"/>
      <c r="J8" s="344"/>
    </row>
    <row r="9" spans="1:10" ht="5.0999999999999996" customHeight="1">
      <c r="A9" s="498"/>
      <c r="B9" s="498"/>
      <c r="C9" s="498"/>
      <c r="D9" s="498"/>
      <c r="E9" s="498"/>
      <c r="F9" s="498"/>
      <c r="G9" s="498"/>
      <c r="H9" s="498"/>
      <c r="I9" s="344"/>
      <c r="J9" s="344"/>
    </row>
    <row r="10" spans="1:10" ht="15" customHeight="1">
      <c r="A10" s="498"/>
      <c r="B10" s="498"/>
      <c r="C10" s="498"/>
      <c r="D10" s="498"/>
      <c r="E10" s="498"/>
      <c r="F10" s="498"/>
      <c r="G10" s="498"/>
      <c r="H10" s="511" t="s">
        <v>1400</v>
      </c>
      <c r="I10" s="344"/>
      <c r="J10" s="344"/>
    </row>
    <row r="11" spans="1:10" ht="6.75" customHeight="1" thickBot="1">
      <c r="A11" s="349"/>
      <c r="B11" s="349"/>
      <c r="C11" s="349"/>
      <c r="D11" s="349"/>
      <c r="E11" s="349"/>
      <c r="F11" s="349"/>
      <c r="G11" s="355"/>
      <c r="H11" s="355"/>
    </row>
    <row r="12" spans="1:10" ht="64.5" customHeight="1" thickBot="1">
      <c r="A12" s="1106" t="s">
        <v>1399</v>
      </c>
      <c r="B12" s="1108"/>
      <c r="C12" s="721" t="s">
        <v>1079</v>
      </c>
      <c r="D12" s="721" t="s">
        <v>1786</v>
      </c>
      <c r="E12" s="722" t="s">
        <v>1080</v>
      </c>
      <c r="F12" s="722" t="s">
        <v>1081</v>
      </c>
      <c r="G12" s="722" t="s">
        <v>1082</v>
      </c>
      <c r="H12" s="722" t="s">
        <v>1083</v>
      </c>
    </row>
    <row r="13" spans="1:10" ht="5.25" customHeight="1">
      <c r="A13" s="349"/>
      <c r="B13" s="349"/>
      <c r="C13" s="349"/>
      <c r="D13" s="349"/>
      <c r="E13" s="349"/>
      <c r="F13" s="349"/>
      <c r="G13" s="349"/>
      <c r="H13" s="349"/>
    </row>
    <row r="14" spans="1:10" ht="15" customHeight="1">
      <c r="A14" s="349"/>
      <c r="B14" s="349"/>
      <c r="C14" s="349"/>
      <c r="D14" s="349"/>
      <c r="E14" s="349"/>
      <c r="F14" s="529"/>
      <c r="G14" s="349"/>
      <c r="H14" s="529"/>
    </row>
    <row r="15" spans="1:10" ht="15" customHeight="1">
      <c r="A15" s="364" t="s">
        <v>1401</v>
      </c>
      <c r="B15" s="357"/>
      <c r="C15" s="451">
        <f>SUM(C16:C18)</f>
        <v>0</v>
      </c>
      <c r="D15" s="451">
        <f>SUM(D16:D18)</f>
        <v>0</v>
      </c>
      <c r="E15" s="451"/>
      <c r="F15" s="530"/>
      <c r="G15" s="451">
        <f>SUM(G16:G18)</f>
        <v>0</v>
      </c>
      <c r="H15" s="530"/>
    </row>
    <row r="16" spans="1:10" ht="15" customHeight="1">
      <c r="A16" s="377" t="s">
        <v>1214</v>
      </c>
      <c r="B16" s="357"/>
      <c r="C16" s="375"/>
      <c r="D16" s="375"/>
      <c r="E16" s="375"/>
      <c r="F16" s="531"/>
      <c r="G16" s="355"/>
      <c r="H16" s="531"/>
    </row>
    <row r="17" spans="1:8" ht="15" customHeight="1">
      <c r="A17" s="377" t="s">
        <v>1215</v>
      </c>
      <c r="B17" s="357"/>
      <c r="C17" s="375"/>
      <c r="D17" s="375"/>
      <c r="E17" s="375"/>
      <c r="F17" s="531"/>
      <c r="G17" s="355"/>
      <c r="H17" s="531"/>
    </row>
    <row r="18" spans="1:8" ht="15" customHeight="1">
      <c r="A18" s="377" t="s">
        <v>1216</v>
      </c>
      <c r="B18" s="357"/>
      <c r="C18" s="375"/>
      <c r="D18" s="375"/>
      <c r="E18" s="375"/>
      <c r="F18" s="531"/>
      <c r="G18" s="355"/>
      <c r="H18" s="531"/>
    </row>
    <row r="19" spans="1:8" ht="15" customHeight="1">
      <c r="A19" s="349"/>
      <c r="B19" s="349"/>
      <c r="C19" s="349"/>
      <c r="D19" s="349"/>
      <c r="E19" s="349"/>
      <c r="F19" s="531"/>
      <c r="G19" s="355"/>
      <c r="H19" s="531"/>
    </row>
    <row r="20" spans="1:8">
      <c r="A20" s="349"/>
      <c r="B20" s="349"/>
      <c r="C20" s="349"/>
      <c r="D20" s="349"/>
      <c r="E20" s="349"/>
      <c r="F20" s="531"/>
      <c r="G20" s="355"/>
      <c r="H20" s="531"/>
    </row>
    <row r="21" spans="1:8">
      <c r="A21" s="349"/>
      <c r="B21" s="349"/>
      <c r="C21" s="349"/>
      <c r="D21" s="349"/>
      <c r="E21" s="349"/>
      <c r="F21" s="531"/>
      <c r="G21" s="355"/>
      <c r="H21" s="531"/>
    </row>
    <row r="22" spans="1:8">
      <c r="A22" s="349"/>
      <c r="B22" s="349"/>
      <c r="C22" s="349"/>
      <c r="D22" s="349"/>
      <c r="E22" s="349"/>
      <c r="F22" s="529"/>
      <c r="G22" s="355"/>
      <c r="H22" s="531"/>
    </row>
    <row r="23" spans="1:8" ht="13.5" thickBot="1">
      <c r="A23" s="349"/>
      <c r="B23" s="349"/>
      <c r="C23" s="349"/>
      <c r="D23" s="349"/>
      <c r="E23" s="349"/>
      <c r="F23" s="529"/>
      <c r="G23" s="355"/>
      <c r="H23" s="529"/>
    </row>
    <row r="24" spans="1:8" ht="26.25" customHeight="1" thickBot="1">
      <c r="A24" s="1159" t="s">
        <v>1402</v>
      </c>
      <c r="B24" s="1159"/>
      <c r="C24" s="514">
        <f>SUM(C15)</f>
        <v>0</v>
      </c>
      <c r="D24" s="514">
        <f>SUM(D15)</f>
        <v>0</v>
      </c>
      <c r="E24" s="515"/>
      <c r="F24" s="515"/>
      <c r="G24" s="514">
        <f>SUM(G15)</f>
        <v>0</v>
      </c>
      <c r="H24" s="532"/>
    </row>
    <row r="25" spans="1:8">
      <c r="A25" s="349"/>
      <c r="B25" s="349"/>
      <c r="C25" s="349"/>
      <c r="D25" s="349"/>
      <c r="E25" s="349"/>
      <c r="F25" s="349"/>
      <c r="G25" s="355"/>
      <c r="H25" s="355"/>
    </row>
    <row r="26" spans="1:8">
      <c r="A26" s="349"/>
      <c r="B26" s="349"/>
      <c r="C26" s="349"/>
      <c r="D26" s="349"/>
      <c r="E26" s="349"/>
      <c r="F26" s="349"/>
      <c r="G26" s="355"/>
      <c r="H26" s="355"/>
    </row>
    <row r="27" spans="1:8">
      <c r="A27" s="349"/>
      <c r="B27" s="349"/>
      <c r="C27" s="349"/>
      <c r="D27" s="349"/>
      <c r="E27" s="349"/>
      <c r="F27" s="349"/>
      <c r="G27" s="355"/>
      <c r="H27" s="355"/>
    </row>
    <row r="28" spans="1:8">
      <c r="A28" s="349"/>
      <c r="B28" s="349"/>
      <c r="C28" s="349"/>
      <c r="D28" s="349"/>
      <c r="E28" s="349"/>
      <c r="F28" s="349"/>
      <c r="G28" s="355"/>
      <c r="H28" s="355"/>
    </row>
    <row r="29" spans="1:8">
      <c r="A29" s="349"/>
      <c r="B29" s="349"/>
      <c r="C29" s="349"/>
      <c r="D29" s="349"/>
      <c r="E29" s="349"/>
      <c r="F29" s="349"/>
      <c r="G29" s="355"/>
      <c r="H29" s="355"/>
    </row>
    <row r="30" spans="1:8">
      <c r="A30" s="349"/>
      <c r="B30" s="349"/>
      <c r="C30" s="349"/>
      <c r="D30" s="349"/>
      <c r="E30" s="349"/>
      <c r="F30" s="349"/>
      <c r="G30" s="355"/>
      <c r="H30" s="355"/>
    </row>
    <row r="31" spans="1:8">
      <c r="A31" s="349"/>
      <c r="B31" s="349"/>
      <c r="C31" s="349"/>
      <c r="D31" s="349"/>
      <c r="E31" s="349"/>
      <c r="F31" s="349"/>
      <c r="G31" s="355"/>
      <c r="H31" s="355"/>
    </row>
    <row r="32" spans="1:8">
      <c r="A32" s="349"/>
      <c r="B32" s="349"/>
      <c r="C32" s="349"/>
      <c r="D32" s="349"/>
      <c r="E32" s="349"/>
      <c r="F32" s="349"/>
      <c r="G32" s="355"/>
      <c r="H32" s="355"/>
    </row>
    <row r="33" spans="1:8">
      <c r="A33" s="349"/>
      <c r="B33" s="349"/>
      <c r="C33" s="349"/>
      <c r="D33" s="349"/>
      <c r="E33" s="349"/>
      <c r="F33" s="349"/>
      <c r="G33" s="355"/>
      <c r="H33" s="355"/>
    </row>
    <row r="34" spans="1:8">
      <c r="A34" s="349"/>
      <c r="B34" s="349"/>
      <c r="C34" s="349"/>
      <c r="D34" s="349"/>
      <c r="E34" s="349"/>
      <c r="F34" s="349"/>
      <c r="G34" s="355"/>
      <c r="H34" s="355"/>
    </row>
    <row r="35" spans="1:8">
      <c r="A35" s="349"/>
      <c r="B35" s="349"/>
      <c r="C35" s="349"/>
      <c r="D35" s="349"/>
      <c r="E35" s="349"/>
      <c r="F35" s="349"/>
      <c r="G35" s="355"/>
      <c r="H35" s="355"/>
    </row>
    <row r="36" spans="1:8">
      <c r="A36" s="349"/>
      <c r="B36" s="349"/>
      <c r="C36" s="349"/>
      <c r="D36" s="349"/>
      <c r="E36" s="349"/>
      <c r="F36" s="349"/>
      <c r="G36" s="355" t="s">
        <v>639</v>
      </c>
      <c r="H36" s="355"/>
    </row>
    <row r="37" spans="1:8">
      <c r="A37" s="1077" t="str">
        <f>'1. DEUDA Artículo 25'!A51:B51</f>
        <v>Mtra. Dayanhara Aguilar Ballinas</v>
      </c>
      <c r="B37" s="1077"/>
      <c r="C37" s="1077"/>
      <c r="D37" s="499"/>
      <c r="E37" s="1077" t="s">
        <v>1783</v>
      </c>
      <c r="F37" s="1077"/>
      <c r="G37" s="1077"/>
      <c r="H37" s="1077"/>
    </row>
    <row r="38" spans="1:8">
      <c r="A38" s="1070" t="str">
        <f>'1. DEUDA Artículo 25'!A52:B52</f>
        <v>Secretaria Tecnica</v>
      </c>
      <c r="B38" s="1070"/>
      <c r="C38" s="1070"/>
      <c r="D38" s="499"/>
      <c r="E38" s="1069" t="s">
        <v>1784</v>
      </c>
      <c r="F38" s="1069"/>
      <c r="G38" s="1069"/>
      <c r="H38" s="1069"/>
    </row>
    <row r="39" spans="1:8">
      <c r="A39" s="349"/>
      <c r="B39" s="349"/>
      <c r="C39" s="349"/>
      <c r="D39" s="349"/>
      <c r="E39" s="349"/>
      <c r="F39" s="349"/>
      <c r="G39" s="355"/>
      <c r="H39" s="355"/>
    </row>
    <row r="40" spans="1:8">
      <c r="A40" s="349"/>
      <c r="B40" s="349"/>
      <c r="C40" s="349"/>
      <c r="D40" s="349"/>
      <c r="E40" s="349"/>
      <c r="F40" s="349"/>
      <c r="G40" s="355"/>
      <c r="H40" s="355"/>
    </row>
    <row r="41" spans="1:8">
      <c r="A41" s="349"/>
      <c r="B41" s="349"/>
      <c r="C41" s="349"/>
      <c r="D41" s="349"/>
      <c r="E41" s="349"/>
      <c r="F41" s="349"/>
      <c r="G41" s="355"/>
      <c r="H41" s="355"/>
    </row>
    <row r="42" spans="1:8">
      <c r="A42" s="349"/>
      <c r="B42" s="349"/>
      <c r="C42" s="349"/>
      <c r="D42" s="349"/>
      <c r="E42" s="349"/>
      <c r="F42" s="349"/>
      <c r="G42" s="355"/>
      <c r="H42" s="355"/>
    </row>
    <row r="43" spans="1:8" ht="16.5">
      <c r="A43" s="1158"/>
      <c r="B43" s="1158"/>
      <c r="C43" s="1158"/>
      <c r="D43" s="1158"/>
      <c r="E43" s="1158"/>
      <c r="F43" s="1158"/>
      <c r="G43" s="1158"/>
      <c r="H43" s="1158"/>
    </row>
    <row r="44" spans="1:8">
      <c r="A44" s="349"/>
      <c r="B44" s="349"/>
      <c r="C44" s="349"/>
      <c r="D44" s="349"/>
      <c r="E44" s="349"/>
      <c r="F44" s="349"/>
      <c r="G44" s="355"/>
      <c r="H44" s="355"/>
    </row>
    <row r="45" spans="1:8">
      <c r="G45" s="356"/>
      <c r="H45" s="356"/>
    </row>
  </sheetData>
  <mergeCells count="12">
    <mergeCell ref="A43:H43"/>
    <mergeCell ref="A1:H1"/>
    <mergeCell ref="A2:H2"/>
    <mergeCell ref="A4:H4"/>
    <mergeCell ref="A5:H5"/>
    <mergeCell ref="A6:H6"/>
    <mergeCell ref="A12:B12"/>
    <mergeCell ref="A24:B24"/>
    <mergeCell ref="A37:C37"/>
    <mergeCell ref="E37:H37"/>
    <mergeCell ref="A38:C38"/>
    <mergeCell ref="E38:H38"/>
  </mergeCells>
  <printOptions horizontalCentered="1"/>
  <pageMargins left="0.15748031496062992" right="0.27559055118110237" top="0.39370078740157483" bottom="0.15748031496062992" header="0" footer="0.15748031496062992"/>
  <pageSetup scale="50" orientation="portrait"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1" tint="0.249977111117893"/>
    <pageSetUpPr fitToPage="1"/>
  </sheetPr>
  <dimension ref="A1:J62"/>
  <sheetViews>
    <sheetView workbookViewId="0">
      <selection activeCell="E91" sqref="E91:H91"/>
    </sheetView>
  </sheetViews>
  <sheetFormatPr baseColWidth="10" defaultRowHeight="12.75"/>
  <cols>
    <col min="1" max="1" width="4.5703125" style="345" customWidth="1"/>
    <col min="2" max="2" width="11.5703125" style="345" customWidth="1"/>
    <col min="3" max="3" width="12.5703125" style="345" customWidth="1"/>
    <col min="4" max="16384" width="11.42578125" style="345"/>
  </cols>
  <sheetData>
    <row r="1" spans="1:10">
      <c r="A1" s="854" t="s">
        <v>460</v>
      </c>
      <c r="B1" s="854"/>
      <c r="C1" s="854"/>
      <c r="D1" s="855"/>
      <c r="E1" s="855"/>
      <c r="F1" s="855"/>
      <c r="G1" s="855"/>
      <c r="H1" s="856" t="s">
        <v>461</v>
      </c>
      <c r="I1" s="856"/>
      <c r="J1" s="856"/>
    </row>
    <row r="2" spans="1:10" ht="18">
      <c r="A2" s="857" t="s">
        <v>1580</v>
      </c>
      <c r="B2" s="857"/>
      <c r="C2" s="857"/>
      <c r="D2" s="857"/>
      <c r="E2" s="857"/>
      <c r="F2" s="857"/>
      <c r="G2" s="857"/>
      <c r="H2" s="857"/>
      <c r="I2" s="857"/>
      <c r="J2" s="857"/>
    </row>
    <row r="3" spans="1:10" ht="15.75">
      <c r="A3" s="858" t="s">
        <v>1443</v>
      </c>
      <c r="B3" s="858"/>
      <c r="C3" s="858"/>
      <c r="D3" s="858"/>
      <c r="E3" s="858"/>
      <c r="F3" s="858"/>
      <c r="G3" s="858"/>
      <c r="H3" s="858"/>
      <c r="I3" s="858"/>
      <c r="J3" s="858"/>
    </row>
    <row r="4" spans="1:10" ht="15">
      <c r="A4" s="859" t="s">
        <v>1444</v>
      </c>
      <c r="B4" s="859"/>
      <c r="C4" s="859"/>
      <c r="D4" s="859"/>
      <c r="E4" s="859"/>
      <c r="F4" s="859"/>
      <c r="G4" s="859"/>
      <c r="H4" s="859"/>
      <c r="I4" s="859"/>
      <c r="J4" s="859"/>
    </row>
    <row r="5" spans="1:10" ht="15">
      <c r="A5" s="859" t="s">
        <v>1445</v>
      </c>
      <c r="B5" s="859"/>
      <c r="C5" s="859"/>
      <c r="D5" s="859"/>
      <c r="E5" s="859"/>
      <c r="F5" s="859"/>
      <c r="G5" s="859"/>
      <c r="H5" s="859"/>
      <c r="I5" s="859"/>
      <c r="J5" s="859"/>
    </row>
    <row r="6" spans="1:10" ht="15">
      <c r="A6" s="859" t="s">
        <v>1446</v>
      </c>
      <c r="B6" s="859"/>
      <c r="C6" s="859"/>
      <c r="D6" s="859"/>
      <c r="E6" s="859"/>
      <c r="F6" s="859"/>
      <c r="G6" s="859"/>
      <c r="H6" s="859"/>
      <c r="I6" s="859"/>
      <c r="J6" s="859"/>
    </row>
    <row r="7" spans="1:10" ht="5.25" customHeight="1" thickBot="1"/>
    <row r="8" spans="1:10" ht="15.75">
      <c r="A8" s="1163" t="s">
        <v>782</v>
      </c>
      <c r="B8" s="1164"/>
      <c r="C8" s="1164"/>
      <c r="D8" s="1164"/>
      <c r="E8" s="1164"/>
      <c r="F8" s="1164"/>
      <c r="G8" s="1164"/>
      <c r="H8" s="1164"/>
      <c r="I8" s="1164"/>
      <c r="J8" s="1165"/>
    </row>
    <row r="9" spans="1:10" s="349" customFormat="1" ht="5.25" customHeight="1">
      <c r="A9" s="516"/>
      <c r="B9" s="517"/>
      <c r="C9" s="517"/>
      <c r="D9" s="517"/>
      <c r="E9" s="517"/>
      <c r="F9" s="517"/>
      <c r="G9" s="517"/>
      <c r="H9" s="517"/>
      <c r="I9" s="517"/>
      <c r="J9" s="518"/>
    </row>
    <row r="10" spans="1:10" ht="18">
      <c r="A10" s="1173" t="s">
        <v>1403</v>
      </c>
      <c r="B10" s="1174"/>
      <c r="C10" s="1174"/>
      <c r="D10" s="1174"/>
      <c r="E10" s="1174"/>
      <c r="F10" s="1174"/>
      <c r="G10" s="1174"/>
      <c r="H10" s="1174"/>
      <c r="I10" s="1174"/>
      <c r="J10" s="1175"/>
    </row>
    <row r="11" spans="1:10">
      <c r="A11" s="519"/>
      <c r="B11" s="349"/>
      <c r="C11" s="349"/>
      <c r="D11" s="349"/>
      <c r="E11" s="349"/>
      <c r="F11" s="349"/>
      <c r="G11" s="349"/>
      <c r="H11" s="349"/>
      <c r="I11" s="349"/>
      <c r="J11" s="520"/>
    </row>
    <row r="12" spans="1:10">
      <c r="A12" s="521"/>
      <c r="B12" s="352" t="s">
        <v>783</v>
      </c>
      <c r="C12" s="349"/>
      <c r="D12" s="1161" t="s">
        <v>1441</v>
      </c>
      <c r="E12" s="1161"/>
      <c r="F12" s="1161"/>
      <c r="G12" s="1161"/>
      <c r="H12" s="1161"/>
      <c r="I12" s="1161"/>
      <c r="J12" s="1162"/>
    </row>
    <row r="13" spans="1:10">
      <c r="A13" s="521"/>
      <c r="B13" s="352"/>
      <c r="C13" s="349"/>
      <c r="D13" s="1161"/>
      <c r="E13" s="1161"/>
      <c r="F13" s="1161"/>
      <c r="G13" s="1161"/>
      <c r="H13" s="1161"/>
      <c r="I13" s="1161"/>
      <c r="J13" s="1162"/>
    </row>
    <row r="14" spans="1:10">
      <c r="A14" s="521"/>
      <c r="B14" s="352"/>
      <c r="C14" s="349"/>
      <c r="D14" s="349"/>
      <c r="E14" s="349"/>
      <c r="F14" s="349"/>
      <c r="G14" s="349"/>
      <c r="H14" s="349"/>
      <c r="I14" s="349"/>
      <c r="J14" s="520"/>
    </row>
    <row r="15" spans="1:10">
      <c r="A15" s="521"/>
      <c r="B15" s="352"/>
      <c r="C15" s="349"/>
      <c r="D15" s="349"/>
      <c r="E15" s="349"/>
      <c r="F15" s="349"/>
      <c r="G15" s="349"/>
      <c r="H15" s="349"/>
      <c r="I15" s="349"/>
      <c r="J15" s="520"/>
    </row>
    <row r="16" spans="1:10">
      <c r="A16" s="521"/>
      <c r="B16" s="352" t="s">
        <v>785</v>
      </c>
      <c r="C16" s="349"/>
      <c r="D16" s="1161" t="s">
        <v>1404</v>
      </c>
      <c r="E16" s="1176"/>
      <c r="F16" s="1176"/>
      <c r="G16" s="1176"/>
      <c r="H16" s="1176"/>
      <c r="I16" s="1176"/>
      <c r="J16" s="1177"/>
    </row>
    <row r="17" spans="1:10">
      <c r="A17" s="521"/>
      <c r="B17" s="352"/>
      <c r="C17" s="349"/>
      <c r="D17" s="1176"/>
      <c r="E17" s="1176"/>
      <c r="F17" s="1176"/>
      <c r="G17" s="1176"/>
      <c r="H17" s="1176"/>
      <c r="I17" s="1176"/>
      <c r="J17" s="1177"/>
    </row>
    <row r="18" spans="1:10">
      <c r="A18" s="521"/>
      <c r="B18" s="352"/>
      <c r="C18" s="349"/>
      <c r="D18" s="349"/>
      <c r="E18" s="349"/>
      <c r="F18" s="349"/>
      <c r="G18" s="349"/>
      <c r="H18" s="349"/>
      <c r="I18" s="349"/>
      <c r="J18" s="520"/>
    </row>
    <row r="19" spans="1:10">
      <c r="A19" s="521"/>
      <c r="B19" s="352"/>
      <c r="C19" s="349"/>
      <c r="D19" s="349"/>
      <c r="E19" s="349"/>
      <c r="F19" s="349"/>
      <c r="G19" s="349"/>
      <c r="H19" s="349"/>
      <c r="I19" s="349"/>
      <c r="J19" s="520"/>
    </row>
    <row r="20" spans="1:10">
      <c r="A20" s="521"/>
      <c r="B20" s="1160" t="s">
        <v>1132</v>
      </c>
      <c r="C20" s="1160"/>
      <c r="D20" s="1161" t="s">
        <v>1140</v>
      </c>
      <c r="E20" s="1161"/>
      <c r="F20" s="1161"/>
      <c r="G20" s="1161"/>
      <c r="H20" s="1161"/>
      <c r="I20" s="1161"/>
      <c r="J20" s="1162"/>
    </row>
    <row r="21" spans="1:10">
      <c r="A21" s="521"/>
      <c r="B21" s="1160"/>
      <c r="C21" s="1160"/>
      <c r="D21" s="1161"/>
      <c r="E21" s="1161"/>
      <c r="F21" s="1161"/>
      <c r="G21" s="1161"/>
      <c r="H21" s="1161"/>
      <c r="I21" s="1161"/>
      <c r="J21" s="1162"/>
    </row>
    <row r="22" spans="1:10">
      <c r="A22" s="521"/>
      <c r="B22" s="352"/>
      <c r="C22" s="349"/>
      <c r="D22" s="1161"/>
      <c r="E22" s="1161"/>
      <c r="F22" s="1161"/>
      <c r="G22" s="1161"/>
      <c r="H22" s="1161"/>
      <c r="I22" s="1161"/>
      <c r="J22" s="1162"/>
    </row>
    <row r="23" spans="1:10">
      <c r="A23" s="521"/>
      <c r="B23" s="352"/>
      <c r="C23" s="349"/>
      <c r="D23" s="349"/>
      <c r="E23" s="349"/>
      <c r="F23" s="349"/>
      <c r="G23" s="349"/>
      <c r="H23" s="349"/>
      <c r="I23" s="349"/>
      <c r="J23" s="520"/>
    </row>
    <row r="24" spans="1:10">
      <c r="A24" s="521"/>
      <c r="B24" s="352"/>
      <c r="C24" s="349"/>
      <c r="D24" s="349"/>
      <c r="E24" s="349"/>
      <c r="F24" s="349"/>
      <c r="G24" s="349"/>
      <c r="H24" s="349"/>
      <c r="I24" s="349"/>
      <c r="J24" s="520"/>
    </row>
    <row r="25" spans="1:10" ht="12.75" customHeight="1">
      <c r="A25" s="521"/>
      <c r="B25" s="1160" t="s">
        <v>1405</v>
      </c>
      <c r="C25" s="1160"/>
      <c r="D25" s="1161" t="s">
        <v>1406</v>
      </c>
      <c r="E25" s="1161"/>
      <c r="F25" s="1161"/>
      <c r="G25" s="1161"/>
      <c r="H25" s="1161"/>
      <c r="I25" s="1161"/>
      <c r="J25" s="1162"/>
    </row>
    <row r="26" spans="1:10">
      <c r="A26" s="521"/>
      <c r="B26" s="1160"/>
      <c r="C26" s="1160"/>
      <c r="D26" s="1161"/>
      <c r="E26" s="1161"/>
      <c r="F26" s="1161"/>
      <c r="G26" s="1161"/>
      <c r="H26" s="1161"/>
      <c r="I26" s="1161"/>
      <c r="J26" s="1162"/>
    </row>
    <row r="27" spans="1:10">
      <c r="A27" s="521"/>
      <c r="B27" s="1160"/>
      <c r="C27" s="1160"/>
      <c r="D27" s="1161"/>
      <c r="E27" s="1161"/>
      <c r="F27" s="1161"/>
      <c r="G27" s="1161"/>
      <c r="H27" s="1161"/>
      <c r="I27" s="1161"/>
      <c r="J27" s="1162"/>
    </row>
    <row r="28" spans="1:10">
      <c r="A28" s="521"/>
      <c r="B28" s="352"/>
      <c r="C28" s="349"/>
      <c r="D28" s="349"/>
      <c r="E28" s="349"/>
      <c r="F28" s="349"/>
      <c r="G28" s="349"/>
      <c r="H28" s="349"/>
      <c r="I28" s="349"/>
      <c r="J28" s="520"/>
    </row>
    <row r="29" spans="1:10">
      <c r="A29" s="521"/>
      <c r="B29" s="352"/>
      <c r="C29" s="349"/>
      <c r="D29" s="349"/>
      <c r="E29" s="349"/>
      <c r="F29" s="349"/>
      <c r="G29" s="349"/>
      <c r="H29" s="349"/>
      <c r="I29" s="349"/>
      <c r="J29" s="520"/>
    </row>
    <row r="30" spans="1:10" ht="12.75" customHeight="1">
      <c r="A30" s="521"/>
      <c r="B30" s="1169" t="s">
        <v>1158</v>
      </c>
      <c r="C30" s="1169"/>
      <c r="D30" s="1161" t="s">
        <v>1159</v>
      </c>
      <c r="E30" s="1161"/>
      <c r="F30" s="1161"/>
      <c r="G30" s="1161"/>
      <c r="H30" s="1161"/>
      <c r="I30" s="1161"/>
      <c r="J30" s="1162"/>
    </row>
    <row r="31" spans="1:10">
      <c r="A31" s="521"/>
      <c r="B31" s="1169"/>
      <c r="C31" s="1169"/>
      <c r="D31" s="1161"/>
      <c r="E31" s="1161"/>
      <c r="F31" s="1161"/>
      <c r="G31" s="1161"/>
      <c r="H31" s="1161"/>
      <c r="I31" s="1161"/>
      <c r="J31" s="1162"/>
    </row>
    <row r="32" spans="1:10">
      <c r="A32" s="521"/>
      <c r="B32" s="352"/>
      <c r="C32" s="349"/>
      <c r="D32" s="349"/>
      <c r="E32" s="349"/>
      <c r="F32" s="349"/>
      <c r="G32" s="349"/>
      <c r="H32" s="349"/>
      <c r="I32" s="349"/>
      <c r="J32" s="520"/>
    </row>
    <row r="33" spans="1:10">
      <c r="A33" s="521"/>
      <c r="B33" s="352"/>
      <c r="C33" s="349"/>
      <c r="D33" s="349"/>
      <c r="E33" s="349"/>
      <c r="F33" s="349"/>
      <c r="G33" s="349"/>
      <c r="H33" s="349"/>
      <c r="I33" s="349"/>
      <c r="J33" s="520"/>
    </row>
    <row r="34" spans="1:10" ht="12.75" customHeight="1">
      <c r="A34" s="521"/>
      <c r="B34" s="1160" t="s">
        <v>1682</v>
      </c>
      <c r="C34" s="1160"/>
      <c r="D34" s="1161" t="s">
        <v>1407</v>
      </c>
      <c r="E34" s="1161"/>
      <c r="F34" s="1161"/>
      <c r="G34" s="1161"/>
      <c r="H34" s="1161"/>
      <c r="I34" s="1161"/>
      <c r="J34" s="1162"/>
    </row>
    <row r="35" spans="1:10">
      <c r="A35" s="521"/>
      <c r="B35" s="1160"/>
      <c r="C35" s="1160"/>
      <c r="D35" s="1161"/>
      <c r="E35" s="1161"/>
      <c r="F35" s="1161"/>
      <c r="G35" s="1161"/>
      <c r="H35" s="1161"/>
      <c r="I35" s="1161"/>
      <c r="J35" s="1162"/>
    </row>
    <row r="36" spans="1:10">
      <c r="A36" s="521"/>
      <c r="B36" s="522"/>
      <c r="C36" s="522"/>
      <c r="D36" s="523"/>
      <c r="E36" s="523"/>
      <c r="F36" s="523"/>
      <c r="G36" s="523"/>
      <c r="H36" s="523"/>
      <c r="I36" s="523"/>
      <c r="J36" s="524"/>
    </row>
    <row r="37" spans="1:10">
      <c r="A37" s="521"/>
      <c r="B37" s="522"/>
      <c r="C37" s="522"/>
      <c r="D37" s="523"/>
      <c r="E37" s="523"/>
      <c r="F37" s="523"/>
      <c r="G37" s="523"/>
      <c r="H37" s="523"/>
      <c r="I37" s="523"/>
      <c r="J37" s="524"/>
    </row>
    <row r="38" spans="1:10">
      <c r="A38" s="521"/>
      <c r="B38" s="1169" t="s">
        <v>1160</v>
      </c>
      <c r="C38" s="1169"/>
      <c r="D38" s="1161" t="s">
        <v>1161</v>
      </c>
      <c r="E38" s="1161"/>
      <c r="F38" s="1161"/>
      <c r="G38" s="1161"/>
      <c r="H38" s="1161"/>
      <c r="I38" s="1161"/>
      <c r="J38" s="1162"/>
    </row>
    <row r="39" spans="1:10">
      <c r="A39" s="521"/>
      <c r="B39" s="522"/>
      <c r="C39" s="522"/>
      <c r="D39" s="523"/>
      <c r="E39" s="523"/>
      <c r="F39" s="523"/>
      <c r="G39" s="523"/>
      <c r="H39" s="523"/>
      <c r="I39" s="523"/>
      <c r="J39" s="524"/>
    </row>
    <row r="40" spans="1:10">
      <c r="A40" s="521"/>
      <c r="B40" s="1169" t="s">
        <v>1162</v>
      </c>
      <c r="C40" s="1169"/>
      <c r="D40" s="1161" t="s">
        <v>1163</v>
      </c>
      <c r="E40" s="1161"/>
      <c r="F40" s="1161"/>
      <c r="G40" s="1161"/>
      <c r="H40" s="1161"/>
      <c r="I40" s="1161"/>
      <c r="J40" s="1162"/>
    </row>
    <row r="41" spans="1:10">
      <c r="A41" s="521"/>
      <c r="B41" s="1169"/>
      <c r="C41" s="1169"/>
      <c r="D41" s="1161"/>
      <c r="E41" s="1161"/>
      <c r="F41" s="1161"/>
      <c r="G41" s="1161"/>
      <c r="H41" s="1161"/>
      <c r="I41" s="1161"/>
      <c r="J41" s="1162"/>
    </row>
    <row r="42" spans="1:10">
      <c r="A42" s="521"/>
      <c r="B42" s="1169"/>
      <c r="C42" s="1169"/>
      <c r="D42" s="1161"/>
      <c r="E42" s="1161"/>
      <c r="F42" s="1161"/>
      <c r="G42" s="1161"/>
      <c r="H42" s="1161"/>
      <c r="I42" s="1161"/>
      <c r="J42" s="1162"/>
    </row>
    <row r="43" spans="1:10">
      <c r="A43" s="521"/>
      <c r="B43" s="522"/>
      <c r="C43" s="522"/>
      <c r="D43" s="523"/>
      <c r="E43" s="523"/>
      <c r="F43" s="523"/>
      <c r="G43" s="523"/>
      <c r="H43" s="523"/>
      <c r="I43" s="523"/>
      <c r="J43" s="524"/>
    </row>
    <row r="44" spans="1:10">
      <c r="A44" s="521"/>
      <c r="B44" s="1169" t="s">
        <v>1321</v>
      </c>
      <c r="C44" s="1169"/>
      <c r="D44" s="1161" t="s">
        <v>1164</v>
      </c>
      <c r="E44" s="1161"/>
      <c r="F44" s="1161"/>
      <c r="G44" s="1161"/>
      <c r="H44" s="1161"/>
      <c r="I44" s="1161"/>
      <c r="J44" s="1162"/>
    </row>
    <row r="45" spans="1:10">
      <c r="A45" s="521"/>
      <c r="B45" s="1169"/>
      <c r="C45" s="1169"/>
      <c r="D45" s="1161"/>
      <c r="E45" s="1161"/>
      <c r="F45" s="1161"/>
      <c r="G45" s="1161"/>
      <c r="H45" s="1161"/>
      <c r="I45" s="1161"/>
      <c r="J45" s="1162"/>
    </row>
    <row r="46" spans="1:10">
      <c r="A46" s="521"/>
      <c r="B46" s="1169"/>
      <c r="C46" s="1169"/>
      <c r="D46" s="1161"/>
      <c r="E46" s="1161"/>
      <c r="F46" s="1161"/>
      <c r="G46" s="1161"/>
      <c r="H46" s="1161"/>
      <c r="I46" s="1161"/>
      <c r="J46" s="1162"/>
    </row>
    <row r="47" spans="1:10">
      <c r="A47" s="521"/>
      <c r="B47" s="525"/>
      <c r="C47" s="525"/>
      <c r="D47" s="523"/>
      <c r="E47" s="523"/>
      <c r="F47" s="523"/>
      <c r="G47" s="523"/>
      <c r="H47" s="523"/>
      <c r="I47" s="523"/>
      <c r="J47" s="524"/>
    </row>
    <row r="48" spans="1:10">
      <c r="A48" s="521"/>
      <c r="B48" s="1169" t="s">
        <v>1165</v>
      </c>
      <c r="C48" s="1169"/>
      <c r="D48" s="1161" t="s">
        <v>1166</v>
      </c>
      <c r="E48" s="1161"/>
      <c r="F48" s="1161"/>
      <c r="G48" s="1161"/>
      <c r="H48" s="1161"/>
      <c r="I48" s="1161"/>
      <c r="J48" s="1162"/>
    </row>
    <row r="49" spans="1:10">
      <c r="A49" s="521"/>
      <c r="B49" s="1169"/>
      <c r="C49" s="1169"/>
      <c r="D49" s="1161"/>
      <c r="E49" s="1161"/>
      <c r="F49" s="1161"/>
      <c r="G49" s="1161"/>
      <c r="H49" s="1161"/>
      <c r="I49" s="1161"/>
      <c r="J49" s="1162"/>
    </row>
    <row r="50" spans="1:10">
      <c r="A50" s="521"/>
      <c r="B50" s="1169"/>
      <c r="C50" s="1169"/>
      <c r="D50" s="1161"/>
      <c r="E50" s="1161"/>
      <c r="F50" s="1161"/>
      <c r="G50" s="1161"/>
      <c r="H50" s="1161"/>
      <c r="I50" s="1161"/>
      <c r="J50" s="1162"/>
    </row>
    <row r="51" spans="1:10">
      <c r="A51" s="521"/>
      <c r="B51" s="525"/>
      <c r="C51" s="525"/>
      <c r="D51" s="523"/>
      <c r="E51" s="523"/>
      <c r="F51" s="523"/>
      <c r="G51" s="523"/>
      <c r="H51" s="523"/>
      <c r="I51" s="523"/>
      <c r="J51" s="524"/>
    </row>
    <row r="52" spans="1:10">
      <c r="A52" s="521"/>
      <c r="B52" s="1160" t="s">
        <v>1136</v>
      </c>
      <c r="C52" s="1160"/>
      <c r="D52" s="349"/>
      <c r="E52" s="349"/>
      <c r="F52" s="349"/>
      <c r="G52" s="349"/>
      <c r="H52" s="349"/>
      <c r="I52" s="349"/>
      <c r="J52" s="520"/>
    </row>
    <row r="53" spans="1:10" ht="12.75" customHeight="1">
      <c r="A53" s="521"/>
      <c r="B53" s="1160"/>
      <c r="C53" s="1160"/>
      <c r="D53" s="1161" t="s">
        <v>1408</v>
      </c>
      <c r="E53" s="1161"/>
      <c r="F53" s="1161"/>
      <c r="G53" s="1161"/>
      <c r="H53" s="1161"/>
      <c r="I53" s="1161"/>
      <c r="J53" s="1162"/>
    </row>
    <row r="54" spans="1:10">
      <c r="A54" s="521"/>
      <c r="B54" s="349"/>
      <c r="C54" s="349"/>
      <c r="D54" s="1161"/>
      <c r="E54" s="1161"/>
      <c r="F54" s="1161"/>
      <c r="G54" s="1161"/>
      <c r="H54" s="1161"/>
      <c r="I54" s="1161"/>
      <c r="J54" s="1162"/>
    </row>
    <row r="55" spans="1:10">
      <c r="A55" s="521"/>
      <c r="B55" s="349"/>
      <c r="C55" s="349"/>
      <c r="D55" s="1161"/>
      <c r="E55" s="1161"/>
      <c r="F55" s="1161"/>
      <c r="G55" s="1161"/>
      <c r="H55" s="1161"/>
      <c r="I55" s="1161"/>
      <c r="J55" s="1162"/>
    </row>
    <row r="56" spans="1:10">
      <c r="A56" s="521"/>
      <c r="B56" s="349"/>
      <c r="C56" s="349"/>
      <c r="D56" s="1161"/>
      <c r="E56" s="1161"/>
      <c r="F56" s="1161"/>
      <c r="G56" s="1161"/>
      <c r="H56" s="1161"/>
      <c r="I56" s="1161"/>
      <c r="J56" s="1162"/>
    </row>
    <row r="57" spans="1:10">
      <c r="A57" s="521"/>
      <c r="B57" s="349"/>
      <c r="C57" s="349"/>
      <c r="D57" s="1161"/>
      <c r="E57" s="1161"/>
      <c r="F57" s="1161"/>
      <c r="G57" s="1161"/>
      <c r="H57" s="1161"/>
      <c r="I57" s="1161"/>
      <c r="J57" s="1162"/>
    </row>
    <row r="58" spans="1:10">
      <c r="A58" s="521"/>
      <c r="B58" s="349"/>
      <c r="C58" s="349"/>
      <c r="D58" s="349"/>
      <c r="E58" s="349"/>
      <c r="F58" s="349"/>
      <c r="G58" s="349"/>
      <c r="H58" s="349"/>
      <c r="I58" s="349"/>
      <c r="J58" s="520"/>
    </row>
    <row r="59" spans="1:10" ht="4.5" customHeight="1" thickBot="1">
      <c r="A59" s="526"/>
      <c r="B59" s="527"/>
      <c r="C59" s="527"/>
      <c r="D59" s="527"/>
      <c r="E59" s="527"/>
      <c r="F59" s="527"/>
      <c r="G59" s="527"/>
      <c r="H59" s="527"/>
      <c r="I59" s="527"/>
      <c r="J59" s="528"/>
    </row>
    <row r="60" spans="1:10">
      <c r="A60" s="349"/>
      <c r="B60" s="349"/>
      <c r="C60" s="349"/>
      <c r="D60" s="349"/>
      <c r="E60" s="349"/>
      <c r="F60" s="349"/>
      <c r="G60" s="349"/>
      <c r="H60" s="349"/>
      <c r="I60" s="349"/>
      <c r="J60" s="349"/>
    </row>
    <row r="61" spans="1:10">
      <c r="A61" s="349"/>
      <c r="B61" s="349"/>
      <c r="C61" s="349"/>
      <c r="D61" s="349"/>
      <c r="E61" s="349"/>
      <c r="F61" s="349"/>
      <c r="G61" s="349"/>
      <c r="H61" s="349"/>
      <c r="I61" s="349"/>
      <c r="J61" s="349"/>
    </row>
    <row r="62" spans="1:10">
      <c r="A62" s="349"/>
      <c r="B62" s="349"/>
      <c r="C62" s="349"/>
      <c r="D62" s="349"/>
      <c r="E62" s="349"/>
      <c r="F62" s="349"/>
      <c r="G62" s="349"/>
      <c r="H62" s="349"/>
      <c r="I62" s="349"/>
      <c r="J62" s="349"/>
    </row>
  </sheetData>
  <mergeCells count="30">
    <mergeCell ref="A1:C1"/>
    <mergeCell ref="D1:G1"/>
    <mergeCell ref="H1:J1"/>
    <mergeCell ref="A2:J2"/>
    <mergeCell ref="A3:J3"/>
    <mergeCell ref="B48:C50"/>
    <mergeCell ref="D48:J50"/>
    <mergeCell ref="B52:C53"/>
    <mergeCell ref="D53:J57"/>
    <mergeCell ref="B38:C38"/>
    <mergeCell ref="D38:J38"/>
    <mergeCell ref="B40:C42"/>
    <mergeCell ref="D40:J42"/>
    <mergeCell ref="B44:C46"/>
    <mergeCell ref="D44:J46"/>
    <mergeCell ref="B25:C27"/>
    <mergeCell ref="D25:J27"/>
    <mergeCell ref="B30:C31"/>
    <mergeCell ref="D30:J31"/>
    <mergeCell ref="B34:C35"/>
    <mergeCell ref="D34:J35"/>
    <mergeCell ref="B20:C21"/>
    <mergeCell ref="D20:J22"/>
    <mergeCell ref="A4:J4"/>
    <mergeCell ref="A5:J5"/>
    <mergeCell ref="A6:J6"/>
    <mergeCell ref="A8:J8"/>
    <mergeCell ref="A10:J10"/>
    <mergeCell ref="D12:J13"/>
    <mergeCell ref="D16:J17"/>
  </mergeCells>
  <printOptions horizontalCentered="1"/>
  <pageMargins left="0.55118110236220474" right="0.62992125984251968" top="0.74803149606299213" bottom="0.15748031496062992" header="0" footer="0.15748031496062992"/>
  <pageSetup scale="87" fitToHeight="100" orientation="portrait"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rgb="FFB09A5B"/>
  </sheetPr>
  <dimension ref="A1:J52"/>
  <sheetViews>
    <sheetView zoomScale="85" zoomScaleNormal="85" workbookViewId="0">
      <selection activeCell="E91" sqref="E91:H91"/>
    </sheetView>
  </sheetViews>
  <sheetFormatPr baseColWidth="10" defaultRowHeight="12.75"/>
  <cols>
    <col min="1" max="1" width="6.7109375" style="345" customWidth="1"/>
    <col min="2" max="2" width="56.7109375" style="345" customWidth="1"/>
    <col min="3" max="3" width="20.7109375" style="345" customWidth="1"/>
    <col min="4" max="4" width="24.7109375" style="345" customWidth="1"/>
    <col min="5" max="5" width="20.7109375" style="345" customWidth="1"/>
    <col min="6" max="8" width="24.7109375" style="345" customWidth="1"/>
    <col min="9" max="16384" width="11.42578125" style="345"/>
  </cols>
  <sheetData>
    <row r="1" spans="1:10" ht="18" customHeight="1">
      <c r="A1" s="1071" t="s">
        <v>0</v>
      </c>
      <c r="B1" s="1071"/>
      <c r="C1" s="1071"/>
      <c r="D1" s="1071"/>
      <c r="E1" s="1071"/>
      <c r="F1" s="1071"/>
      <c r="G1" s="1071"/>
      <c r="H1" s="1071"/>
      <c r="I1" s="344"/>
      <c r="J1" s="344"/>
    </row>
    <row r="2" spans="1:10" ht="18" customHeight="1">
      <c r="A2" s="1071" t="str">
        <f>'2. OBLIGACIONES Artículo 31'!$A$2:$H$2</f>
        <v>SECRETARIA EJECUTIVA DEL SISTEMA ANTICORRUPCION DEL ESTADO DE CHIAPAS</v>
      </c>
      <c r="B2" s="1071"/>
      <c r="C2" s="1071"/>
      <c r="D2" s="1071"/>
      <c r="E2" s="1071"/>
      <c r="F2" s="1071"/>
      <c r="G2" s="1071"/>
      <c r="H2" s="1071"/>
      <c r="I2" s="344"/>
      <c r="J2" s="344"/>
    </row>
    <row r="3" spans="1:10" ht="9.9499999999999993" customHeight="1">
      <c r="A3" s="692"/>
      <c r="B3" s="692"/>
      <c r="C3" s="692"/>
      <c r="D3" s="692"/>
      <c r="E3" s="692"/>
      <c r="F3" s="692"/>
      <c r="G3" s="692"/>
      <c r="H3" s="692"/>
      <c r="I3" s="344"/>
      <c r="J3" s="344"/>
    </row>
    <row r="4" spans="1:10" ht="18" customHeight="1">
      <c r="A4" s="1071" t="s">
        <v>1592</v>
      </c>
      <c r="B4" s="1071"/>
      <c r="C4" s="1071"/>
      <c r="D4" s="1071"/>
      <c r="E4" s="1071"/>
      <c r="F4" s="1071"/>
      <c r="G4" s="1071"/>
      <c r="H4" s="1071"/>
      <c r="I4" s="344"/>
      <c r="J4" s="344"/>
    </row>
    <row r="5" spans="1:10" ht="18" customHeight="1">
      <c r="A5" s="1071" t="s">
        <v>1409</v>
      </c>
      <c r="B5" s="1071"/>
      <c r="C5" s="1071"/>
      <c r="D5" s="1071"/>
      <c r="E5" s="1071"/>
      <c r="F5" s="1071"/>
      <c r="G5" s="1071"/>
      <c r="H5" s="1071"/>
      <c r="I5" s="371"/>
      <c r="J5" s="344"/>
    </row>
    <row r="6" spans="1:10" ht="18" customHeight="1">
      <c r="A6" s="1071" t="str">
        <f>'2. OBLIGACIONES Artículo 31'!A6:H6</f>
        <v>DEL 1 DE ENERO AL 31 DE MARZO DE 2021</v>
      </c>
      <c r="B6" s="1071"/>
      <c r="C6" s="1071"/>
      <c r="D6" s="1071"/>
      <c r="E6" s="1071"/>
      <c r="F6" s="1071"/>
      <c r="G6" s="1071"/>
      <c r="H6" s="1071"/>
      <c r="I6" s="344"/>
      <c r="J6" s="344"/>
    </row>
    <row r="7" spans="1:10" ht="15">
      <c r="A7" s="498"/>
      <c r="B7" s="498"/>
      <c r="C7" s="498"/>
      <c r="D7" s="498"/>
      <c r="E7" s="498"/>
      <c r="F7" s="498"/>
      <c r="G7" s="498"/>
      <c r="H7" s="348" t="s">
        <v>485</v>
      </c>
      <c r="I7" s="344"/>
      <c r="J7" s="344"/>
    </row>
    <row r="8" spans="1:10" ht="15">
      <c r="A8" s="498"/>
      <c r="B8" s="498"/>
      <c r="C8" s="498"/>
      <c r="D8" s="498"/>
      <c r="E8" s="498"/>
      <c r="F8" s="498"/>
      <c r="G8" s="498"/>
      <c r="H8" s="351">
        <f>'2. OBLIGACIONES Artículo 31'!H8</f>
        <v>44314</v>
      </c>
      <c r="I8" s="344"/>
      <c r="J8" s="344"/>
    </row>
    <row r="9" spans="1:10" ht="5.0999999999999996" customHeight="1">
      <c r="A9" s="498"/>
      <c r="B9" s="498"/>
      <c r="C9" s="498"/>
      <c r="D9" s="498"/>
      <c r="E9" s="498"/>
      <c r="F9" s="498"/>
      <c r="G9" s="498"/>
      <c r="H9" s="498"/>
      <c r="I9" s="344"/>
      <c r="J9" s="344"/>
    </row>
    <row r="10" spans="1:10" ht="15" customHeight="1">
      <c r="A10" s="498"/>
      <c r="B10" s="498"/>
      <c r="C10" s="498"/>
      <c r="D10" s="498"/>
      <c r="E10" s="498"/>
      <c r="F10" s="498"/>
      <c r="G10" s="498"/>
      <c r="H10" s="511" t="s">
        <v>1410</v>
      </c>
      <c r="I10" s="344"/>
      <c r="J10" s="344"/>
    </row>
    <row r="11" spans="1:10" ht="6.75" customHeight="1" thickBot="1">
      <c r="A11" s="349"/>
      <c r="B11" s="349"/>
      <c r="C11" s="349"/>
      <c r="D11" s="349"/>
      <c r="E11" s="349"/>
      <c r="F11" s="349"/>
      <c r="G11" s="349"/>
      <c r="H11" s="355"/>
    </row>
    <row r="12" spans="1:10" ht="64.5" customHeight="1" thickBot="1">
      <c r="A12" s="1106" t="s">
        <v>1411</v>
      </c>
      <c r="B12" s="1108"/>
      <c r="C12" s="721" t="s">
        <v>1412</v>
      </c>
      <c r="D12" s="721" t="s">
        <v>1413</v>
      </c>
      <c r="E12" s="721" t="s">
        <v>1414</v>
      </c>
      <c r="F12" s="721" t="s">
        <v>1415</v>
      </c>
      <c r="G12" s="722" t="s">
        <v>1416</v>
      </c>
      <c r="H12" s="722" t="s">
        <v>1417</v>
      </c>
    </row>
    <row r="13" spans="1:10" ht="5.25" customHeight="1">
      <c r="A13" s="349"/>
      <c r="B13" s="349"/>
      <c r="C13" s="349"/>
      <c r="D13" s="349"/>
      <c r="E13" s="349"/>
      <c r="F13" s="349"/>
      <c r="G13" s="349"/>
      <c r="H13" s="349"/>
    </row>
    <row r="14" spans="1:10" ht="12.75" customHeight="1">
      <c r="A14" s="349"/>
      <c r="B14" s="349"/>
      <c r="C14" s="529"/>
      <c r="D14" s="529"/>
      <c r="E14" s="529"/>
      <c r="F14" s="529"/>
      <c r="G14" s="533"/>
      <c r="H14" s="533"/>
    </row>
    <row r="15" spans="1:10" ht="12.75" customHeight="1">
      <c r="A15" s="349"/>
      <c r="B15" s="349"/>
      <c r="C15" s="529"/>
      <c r="D15" s="529"/>
      <c r="E15" s="529"/>
      <c r="F15" s="529"/>
      <c r="G15" s="533"/>
      <c r="H15" s="533"/>
    </row>
    <row r="16" spans="1:10" ht="12.75" customHeight="1">
      <c r="A16" s="349"/>
      <c r="B16" s="349"/>
      <c r="C16" s="529"/>
      <c r="D16" s="529"/>
      <c r="E16" s="529"/>
      <c r="F16" s="529"/>
      <c r="G16" s="533"/>
      <c r="H16" s="533"/>
    </row>
    <row r="17" spans="1:8" ht="12.75" customHeight="1">
      <c r="A17" s="349"/>
      <c r="B17" s="349"/>
      <c r="C17" s="529"/>
      <c r="D17" s="529"/>
      <c r="E17" s="529"/>
      <c r="F17" s="529"/>
      <c r="G17" s="533"/>
      <c r="H17" s="533"/>
    </row>
    <row r="18" spans="1:8" ht="12.75" customHeight="1">
      <c r="A18" s="349"/>
      <c r="B18" s="349"/>
      <c r="C18" s="529"/>
      <c r="D18" s="529"/>
      <c r="E18" s="529"/>
      <c r="F18" s="529"/>
      <c r="G18" s="533"/>
      <c r="H18" s="533"/>
    </row>
    <row r="19" spans="1:8" ht="12.75" customHeight="1">
      <c r="A19" s="349"/>
      <c r="B19" s="349"/>
      <c r="C19" s="529"/>
      <c r="D19" s="529"/>
      <c r="E19" s="529"/>
      <c r="F19" s="529"/>
      <c r="G19" s="533"/>
      <c r="H19" s="533"/>
    </row>
    <row r="20" spans="1:8" ht="12.75" customHeight="1">
      <c r="A20" s="349"/>
      <c r="B20" s="349"/>
      <c r="C20" s="529"/>
      <c r="D20" s="529"/>
      <c r="E20" s="529"/>
      <c r="F20" s="529"/>
      <c r="G20" s="533"/>
      <c r="H20" s="533"/>
    </row>
    <row r="21" spans="1:8" ht="12.75" customHeight="1">
      <c r="A21" s="349"/>
      <c r="B21" s="349"/>
      <c r="C21" s="529"/>
      <c r="D21" s="529"/>
      <c r="E21" s="529"/>
      <c r="F21" s="529"/>
      <c r="G21" s="533"/>
      <c r="H21" s="533"/>
    </row>
    <row r="22" spans="1:8" ht="12.75" customHeight="1">
      <c r="A22" s="349"/>
      <c r="B22" s="349"/>
      <c r="C22" s="529"/>
      <c r="D22" s="529"/>
      <c r="E22" s="529"/>
      <c r="F22" s="529"/>
      <c r="G22" s="533"/>
      <c r="H22" s="533"/>
    </row>
    <row r="23" spans="1:8" ht="12.75" customHeight="1">
      <c r="A23" s="349"/>
      <c r="B23" s="349"/>
      <c r="C23" s="529"/>
      <c r="D23" s="529"/>
      <c r="E23" s="529"/>
      <c r="F23" s="529"/>
      <c r="G23" s="533"/>
      <c r="H23" s="533"/>
    </row>
    <row r="24" spans="1:8" ht="12.75" customHeight="1">
      <c r="A24" s="349"/>
      <c r="B24" s="349"/>
      <c r="C24" s="529"/>
      <c r="D24" s="529"/>
      <c r="E24" s="529"/>
      <c r="F24" s="529"/>
      <c r="G24" s="533"/>
      <c r="H24" s="533"/>
    </row>
    <row r="25" spans="1:8" ht="12.75" customHeight="1">
      <c r="A25" s="349"/>
      <c r="B25" s="349"/>
      <c r="C25" s="529"/>
      <c r="D25" s="529"/>
      <c r="E25" s="529"/>
      <c r="F25" s="529"/>
      <c r="G25" s="533"/>
      <c r="H25" s="533"/>
    </row>
    <row r="26" spans="1:8" ht="12.75" customHeight="1">
      <c r="A26" s="349"/>
      <c r="B26" s="349"/>
      <c r="C26" s="529"/>
      <c r="D26" s="529"/>
      <c r="E26" s="529"/>
      <c r="F26" s="529"/>
      <c r="G26" s="533"/>
      <c r="H26" s="533"/>
    </row>
    <row r="27" spans="1:8" ht="12.75" customHeight="1">
      <c r="A27" s="349"/>
      <c r="B27" s="349"/>
      <c r="C27" s="529"/>
      <c r="D27" s="529"/>
      <c r="E27" s="529"/>
      <c r="F27" s="529"/>
      <c r="G27" s="533"/>
      <c r="H27" s="533"/>
    </row>
    <row r="28" spans="1:8" ht="12.75" customHeight="1">
      <c r="A28" s="349"/>
      <c r="B28" s="349"/>
      <c r="C28" s="529"/>
      <c r="D28" s="529"/>
      <c r="E28" s="529"/>
      <c r="F28" s="529"/>
      <c r="G28" s="533"/>
      <c r="H28" s="533"/>
    </row>
    <row r="29" spans="1:8" ht="12.75" customHeight="1">
      <c r="A29" s="349"/>
      <c r="B29" s="349"/>
      <c r="C29" s="529"/>
      <c r="D29" s="529"/>
      <c r="E29" s="529"/>
      <c r="F29" s="529"/>
      <c r="G29" s="533"/>
      <c r="H29" s="533"/>
    </row>
    <row r="30" spans="1:8" ht="13.5" thickBot="1">
      <c r="A30" s="349"/>
      <c r="B30" s="349"/>
      <c r="C30" s="529"/>
      <c r="D30" s="529"/>
      <c r="E30" s="529"/>
      <c r="F30" s="529"/>
      <c r="G30" s="349"/>
      <c r="H30" s="349"/>
    </row>
    <row r="31" spans="1:8" ht="26.25" customHeight="1" thickBot="1">
      <c r="A31" s="1159" t="s">
        <v>1418</v>
      </c>
      <c r="B31" s="1159"/>
      <c r="C31" s="514"/>
      <c r="D31" s="514">
        <f>SUM(D14:D29)</f>
        <v>0</v>
      </c>
      <c r="E31" s="514"/>
      <c r="F31" s="514">
        <f>SUM(F14:F29)</f>
        <v>0</v>
      </c>
      <c r="G31" s="514">
        <f>SUM(G14:G29)</f>
        <v>0</v>
      </c>
      <c r="H31" s="514">
        <f>SUM(H14:H29)</f>
        <v>0</v>
      </c>
    </row>
    <row r="32" spans="1:8">
      <c r="A32" s="349"/>
      <c r="B32" s="349"/>
      <c r="C32" s="349"/>
      <c r="D32" s="349"/>
      <c r="E32" s="349"/>
      <c r="F32" s="349"/>
      <c r="G32" s="349"/>
      <c r="H32" s="355"/>
    </row>
    <row r="33" spans="1:8">
      <c r="A33" s="349"/>
      <c r="B33" s="349"/>
      <c r="C33" s="349"/>
      <c r="D33" s="349"/>
      <c r="E33" s="349"/>
      <c r="F33" s="349"/>
      <c r="G33" s="349"/>
      <c r="H33" s="355"/>
    </row>
    <row r="34" spans="1:8">
      <c r="A34" s="349"/>
      <c r="B34" s="349"/>
      <c r="C34" s="349"/>
      <c r="D34" s="349"/>
      <c r="E34" s="349"/>
      <c r="F34" s="349"/>
      <c r="G34" s="349"/>
      <c r="H34" s="355"/>
    </row>
    <row r="35" spans="1:8">
      <c r="A35" s="349"/>
      <c r="B35" s="349"/>
      <c r="C35" s="349"/>
      <c r="D35" s="349"/>
      <c r="E35" s="349"/>
      <c r="F35" s="349"/>
      <c r="G35" s="349"/>
      <c r="H35" s="355"/>
    </row>
    <row r="36" spans="1:8">
      <c r="A36" s="349"/>
      <c r="B36" s="349"/>
      <c r="C36" s="349"/>
      <c r="D36" s="349"/>
      <c r="E36" s="349"/>
      <c r="F36" s="349"/>
      <c r="G36" s="349"/>
      <c r="H36" s="355"/>
    </row>
    <row r="37" spans="1:8">
      <c r="A37" s="349"/>
      <c r="B37" s="349"/>
      <c r="C37" s="349"/>
      <c r="D37" s="349"/>
      <c r="E37" s="349"/>
      <c r="F37" s="349"/>
      <c r="G37" s="349"/>
      <c r="H37" s="355"/>
    </row>
    <row r="38" spans="1:8">
      <c r="A38" s="349"/>
      <c r="B38" s="349"/>
      <c r="C38" s="349"/>
      <c r="D38" s="349"/>
      <c r="E38" s="349"/>
      <c r="F38" s="349"/>
      <c r="G38" s="349"/>
      <c r="H38" s="355"/>
    </row>
    <row r="39" spans="1:8">
      <c r="A39" s="349"/>
      <c r="B39" s="349"/>
      <c r="C39" s="349"/>
      <c r="D39" s="349"/>
      <c r="E39" s="349"/>
      <c r="F39" s="349"/>
      <c r="G39" s="349"/>
      <c r="H39" s="355"/>
    </row>
    <row r="40" spans="1:8">
      <c r="A40" s="349"/>
      <c r="B40" s="349"/>
      <c r="C40" s="349"/>
      <c r="D40" s="349"/>
      <c r="E40" s="349"/>
      <c r="F40" s="349"/>
      <c r="G40" s="349"/>
      <c r="H40" s="355"/>
    </row>
    <row r="41" spans="1:8">
      <c r="A41" s="349"/>
      <c r="B41" s="349"/>
      <c r="C41" s="349"/>
      <c r="D41" s="349"/>
      <c r="E41" s="349"/>
      <c r="F41" s="349"/>
      <c r="G41" s="349"/>
      <c r="H41" s="355"/>
    </row>
    <row r="42" spans="1:8">
      <c r="A42" s="349"/>
      <c r="B42" s="349"/>
      <c r="C42" s="349"/>
      <c r="D42" s="349"/>
      <c r="E42" s="349"/>
      <c r="F42" s="349"/>
      <c r="G42" s="349"/>
      <c r="H42" s="355"/>
    </row>
    <row r="43" spans="1:8">
      <c r="A43" s="349"/>
      <c r="B43" s="349"/>
      <c r="C43" s="349"/>
      <c r="D43" s="349"/>
      <c r="E43" s="349"/>
      <c r="F43" s="349"/>
      <c r="G43" s="349"/>
      <c r="H43" s="355"/>
    </row>
    <row r="44" spans="1:8">
      <c r="A44" s="1077" t="s">
        <v>1775</v>
      </c>
      <c r="B44" s="1077"/>
      <c r="C44" s="1077"/>
      <c r="D44" s="836"/>
      <c r="E44" s="1077" t="s">
        <v>1783</v>
      </c>
      <c r="F44" s="1077"/>
      <c r="G44" s="1077"/>
      <c r="H44" s="1077"/>
    </row>
    <row r="45" spans="1:8">
      <c r="A45" s="1070" t="s">
        <v>1776</v>
      </c>
      <c r="B45" s="1070"/>
      <c r="C45" s="1070"/>
      <c r="D45" s="836"/>
      <c r="E45" s="1069" t="s">
        <v>1784</v>
      </c>
      <c r="F45" s="1069"/>
      <c r="G45" s="1069"/>
      <c r="H45" s="1069"/>
    </row>
    <row r="46" spans="1:8">
      <c r="A46" s="349"/>
      <c r="B46" s="349"/>
      <c r="C46" s="349"/>
      <c r="D46" s="349"/>
      <c r="E46" s="349"/>
      <c r="F46" s="349"/>
      <c r="G46" s="349"/>
      <c r="H46" s="355"/>
    </row>
    <row r="47" spans="1:8">
      <c r="A47" s="349"/>
      <c r="B47" s="349"/>
      <c r="C47" s="349"/>
      <c r="D47" s="349"/>
      <c r="E47" s="349"/>
      <c r="F47" s="349"/>
      <c r="G47" s="349"/>
      <c r="H47" s="355"/>
    </row>
    <row r="48" spans="1:8">
      <c r="A48" s="349"/>
      <c r="B48" s="349"/>
      <c r="C48" s="349"/>
      <c r="D48" s="349"/>
      <c r="E48" s="349"/>
      <c r="F48" s="349"/>
      <c r="G48" s="349"/>
      <c r="H48" s="355"/>
    </row>
    <row r="49" spans="1:8">
      <c r="A49" s="349"/>
      <c r="B49" s="349"/>
      <c r="C49" s="349"/>
      <c r="D49" s="349"/>
      <c r="E49" s="349"/>
      <c r="F49" s="349"/>
      <c r="G49" s="349"/>
      <c r="H49" s="355"/>
    </row>
    <row r="50" spans="1:8" ht="16.5">
      <c r="A50" s="1158"/>
      <c r="B50" s="1158"/>
      <c r="C50" s="1158"/>
      <c r="D50" s="1158"/>
      <c r="E50" s="1158"/>
      <c r="F50" s="1158"/>
      <c r="G50" s="1158"/>
      <c r="H50" s="1158"/>
    </row>
    <row r="51" spans="1:8">
      <c r="A51" s="349"/>
      <c r="B51" s="349"/>
      <c r="C51" s="349"/>
      <c r="D51" s="349"/>
      <c r="E51" s="349"/>
      <c r="F51" s="349"/>
      <c r="G51" s="349"/>
      <c r="H51" s="355"/>
    </row>
    <row r="52" spans="1:8">
      <c r="H52" s="356"/>
    </row>
  </sheetData>
  <mergeCells count="12">
    <mergeCell ref="A50:H50"/>
    <mergeCell ref="A1:H1"/>
    <mergeCell ref="A2:H2"/>
    <mergeCell ref="A4:H4"/>
    <mergeCell ref="A5:H5"/>
    <mergeCell ref="A6:H6"/>
    <mergeCell ref="A12:B12"/>
    <mergeCell ref="A31:B31"/>
    <mergeCell ref="A44:C44"/>
    <mergeCell ref="E44:H44"/>
    <mergeCell ref="A45:C45"/>
    <mergeCell ref="E45:H45"/>
  </mergeCells>
  <printOptions horizontalCentered="1"/>
  <pageMargins left="0.15748031496062992" right="0.27559055118110237" top="0.39370078740157483" bottom="0.15748031496062992" header="0" footer="0.15748031496062992"/>
  <pageSetup scale="48" orientation="portrait" r:id="rId1"/>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1" tint="0.249977111117893"/>
    <pageSetUpPr fitToPage="1"/>
  </sheetPr>
  <dimension ref="A1:J57"/>
  <sheetViews>
    <sheetView workbookViewId="0">
      <selection activeCell="E91" sqref="E91:H91"/>
    </sheetView>
  </sheetViews>
  <sheetFormatPr baseColWidth="10" defaultRowHeight="12.75"/>
  <cols>
    <col min="1" max="1" width="4.5703125" style="345" customWidth="1"/>
    <col min="2" max="2" width="11.5703125" style="345" customWidth="1"/>
    <col min="3" max="3" width="12.5703125" style="345" customWidth="1"/>
    <col min="4" max="16384" width="11.42578125" style="345"/>
  </cols>
  <sheetData>
    <row r="1" spans="1:10">
      <c r="A1" s="854" t="s">
        <v>460</v>
      </c>
      <c r="B1" s="854"/>
      <c r="C1" s="854"/>
      <c r="D1" s="855"/>
      <c r="E1" s="855"/>
      <c r="F1" s="855"/>
      <c r="G1" s="855"/>
      <c r="H1" s="856" t="s">
        <v>461</v>
      </c>
      <c r="I1" s="856"/>
      <c r="J1" s="856"/>
    </row>
    <row r="2" spans="1:10" ht="18">
      <c r="A2" s="857" t="s">
        <v>1580</v>
      </c>
      <c r="B2" s="857"/>
      <c r="C2" s="857"/>
      <c r="D2" s="857"/>
      <c r="E2" s="857"/>
      <c r="F2" s="857"/>
      <c r="G2" s="857"/>
      <c r="H2" s="857"/>
      <c r="I2" s="857"/>
      <c r="J2" s="857"/>
    </row>
    <row r="3" spans="1:10" ht="15.75">
      <c r="A3" s="858" t="s">
        <v>1443</v>
      </c>
      <c r="B3" s="858"/>
      <c r="C3" s="858"/>
      <c r="D3" s="858"/>
      <c r="E3" s="858"/>
      <c r="F3" s="858"/>
      <c r="G3" s="858"/>
      <c r="H3" s="858"/>
      <c r="I3" s="858"/>
      <c r="J3" s="858"/>
    </row>
    <row r="4" spans="1:10" ht="15">
      <c r="A4" s="859" t="s">
        <v>1444</v>
      </c>
      <c r="B4" s="859"/>
      <c r="C4" s="859"/>
      <c r="D4" s="859"/>
      <c r="E4" s="859"/>
      <c r="F4" s="859"/>
      <c r="G4" s="859"/>
      <c r="H4" s="859"/>
      <c r="I4" s="859"/>
      <c r="J4" s="859"/>
    </row>
    <row r="5" spans="1:10" ht="15">
      <c r="A5" s="859" t="s">
        <v>1445</v>
      </c>
      <c r="B5" s="859"/>
      <c r="C5" s="859"/>
      <c r="D5" s="859"/>
      <c r="E5" s="859"/>
      <c r="F5" s="859"/>
      <c r="G5" s="859"/>
      <c r="H5" s="859"/>
      <c r="I5" s="859"/>
      <c r="J5" s="859"/>
    </row>
    <row r="6" spans="1:10" ht="15">
      <c r="A6" s="859" t="s">
        <v>1446</v>
      </c>
      <c r="B6" s="859"/>
      <c r="C6" s="859"/>
      <c r="D6" s="859"/>
      <c r="E6" s="859"/>
      <c r="F6" s="859"/>
      <c r="G6" s="859"/>
      <c r="H6" s="859"/>
      <c r="I6" s="859"/>
      <c r="J6" s="859"/>
    </row>
    <row r="7" spans="1:10" ht="5.25" customHeight="1" thickBot="1"/>
    <row r="8" spans="1:10" ht="15.75">
      <c r="A8" s="1163" t="s">
        <v>782</v>
      </c>
      <c r="B8" s="1164"/>
      <c r="C8" s="1164"/>
      <c r="D8" s="1164"/>
      <c r="E8" s="1164"/>
      <c r="F8" s="1164"/>
      <c r="G8" s="1164"/>
      <c r="H8" s="1164"/>
      <c r="I8" s="1164"/>
      <c r="J8" s="1165"/>
    </row>
    <row r="9" spans="1:10" s="349" customFormat="1" ht="5.25" customHeight="1">
      <c r="A9" s="516"/>
      <c r="B9" s="517"/>
      <c r="C9" s="517"/>
      <c r="D9" s="517"/>
      <c r="E9" s="517"/>
      <c r="F9" s="517"/>
      <c r="G9" s="517"/>
      <c r="H9" s="517"/>
      <c r="I9" s="517"/>
      <c r="J9" s="518"/>
    </row>
    <row r="10" spans="1:10" ht="36.75" customHeight="1">
      <c r="A10" s="1166" t="s">
        <v>1419</v>
      </c>
      <c r="B10" s="1167"/>
      <c r="C10" s="1167"/>
      <c r="D10" s="1167"/>
      <c r="E10" s="1167"/>
      <c r="F10" s="1167"/>
      <c r="G10" s="1167"/>
      <c r="H10" s="1167"/>
      <c r="I10" s="1167"/>
      <c r="J10" s="1168"/>
    </row>
    <row r="11" spans="1:10">
      <c r="A11" s="519"/>
      <c r="B11" s="349"/>
      <c r="C11" s="349"/>
      <c r="D11" s="349"/>
      <c r="E11" s="349"/>
      <c r="F11" s="349"/>
      <c r="G11" s="349"/>
      <c r="H11" s="349"/>
      <c r="I11" s="349"/>
      <c r="J11" s="520"/>
    </row>
    <row r="12" spans="1:10">
      <c r="A12" s="521"/>
      <c r="B12" s="352" t="s">
        <v>783</v>
      </c>
      <c r="C12" s="349"/>
      <c r="D12" s="1161" t="s">
        <v>1420</v>
      </c>
      <c r="E12" s="1161"/>
      <c r="F12" s="1161"/>
      <c r="G12" s="1161"/>
      <c r="H12" s="1161"/>
      <c r="I12" s="1161"/>
      <c r="J12" s="1162"/>
    </row>
    <row r="13" spans="1:10">
      <c r="A13" s="521"/>
      <c r="B13" s="352"/>
      <c r="C13" s="349"/>
      <c r="D13" s="1161"/>
      <c r="E13" s="1161"/>
      <c r="F13" s="1161"/>
      <c r="G13" s="1161"/>
      <c r="H13" s="1161"/>
      <c r="I13" s="1161"/>
      <c r="J13" s="1162"/>
    </row>
    <row r="14" spans="1:10">
      <c r="A14" s="521"/>
      <c r="B14" s="352"/>
      <c r="C14" s="349"/>
      <c r="D14" s="349"/>
      <c r="E14" s="349"/>
      <c r="F14" s="349"/>
      <c r="G14" s="349"/>
      <c r="H14" s="349"/>
      <c r="I14" s="349"/>
      <c r="J14" s="520"/>
    </row>
    <row r="15" spans="1:10">
      <c r="A15" s="521"/>
      <c r="B15" s="352"/>
      <c r="C15" s="349"/>
      <c r="D15" s="349"/>
      <c r="E15" s="349"/>
      <c r="F15" s="349"/>
      <c r="G15" s="349"/>
      <c r="H15" s="349"/>
      <c r="I15" s="349"/>
      <c r="J15" s="520"/>
    </row>
    <row r="16" spans="1:10">
      <c r="A16" s="521"/>
      <c r="B16" s="352" t="s">
        <v>785</v>
      </c>
      <c r="C16" s="349"/>
      <c r="D16" s="1161" t="s">
        <v>1421</v>
      </c>
      <c r="E16" s="1176"/>
      <c r="F16" s="1176"/>
      <c r="G16" s="1176"/>
      <c r="H16" s="1176"/>
      <c r="I16" s="1176"/>
      <c r="J16" s="1177"/>
    </row>
    <row r="17" spans="1:10">
      <c r="A17" s="521"/>
      <c r="B17" s="352"/>
      <c r="C17" s="349"/>
      <c r="D17" s="1176"/>
      <c r="E17" s="1176"/>
      <c r="F17" s="1176"/>
      <c r="G17" s="1176"/>
      <c r="H17" s="1176"/>
      <c r="I17" s="1176"/>
      <c r="J17" s="1177"/>
    </row>
    <row r="18" spans="1:10">
      <c r="A18" s="521"/>
      <c r="B18" s="352"/>
      <c r="C18" s="349"/>
      <c r="D18" s="349"/>
      <c r="E18" s="349"/>
      <c r="F18" s="349"/>
      <c r="G18" s="349"/>
      <c r="H18" s="349"/>
      <c r="I18" s="349"/>
      <c r="J18" s="520"/>
    </row>
    <row r="19" spans="1:10">
      <c r="A19" s="521"/>
      <c r="B19" s="352"/>
      <c r="C19" s="349"/>
      <c r="D19" s="349"/>
      <c r="E19" s="349"/>
      <c r="F19" s="349"/>
      <c r="G19" s="349"/>
      <c r="H19" s="349"/>
      <c r="I19" s="349"/>
      <c r="J19" s="520"/>
    </row>
    <row r="20" spans="1:10">
      <c r="A20" s="521"/>
      <c r="B20" s="1160" t="s">
        <v>1132</v>
      </c>
      <c r="C20" s="1160"/>
      <c r="D20" s="1161" t="s">
        <v>1140</v>
      </c>
      <c r="E20" s="1161"/>
      <c r="F20" s="1161"/>
      <c r="G20" s="1161"/>
      <c r="H20" s="1161"/>
      <c r="I20" s="1161"/>
      <c r="J20" s="1162"/>
    </row>
    <row r="21" spans="1:10">
      <c r="A21" s="521"/>
      <c r="B21" s="1160"/>
      <c r="C21" s="1160"/>
      <c r="D21" s="1161"/>
      <c r="E21" s="1161"/>
      <c r="F21" s="1161"/>
      <c r="G21" s="1161"/>
      <c r="H21" s="1161"/>
      <c r="I21" s="1161"/>
      <c r="J21" s="1162"/>
    </row>
    <row r="22" spans="1:10">
      <c r="A22" s="521"/>
      <c r="B22" s="352"/>
      <c r="C22" s="349"/>
      <c r="D22" s="1161"/>
      <c r="E22" s="1161"/>
      <c r="F22" s="1161"/>
      <c r="G22" s="1161"/>
      <c r="H22" s="1161"/>
      <c r="I22" s="1161"/>
      <c r="J22" s="1162"/>
    </row>
    <row r="23" spans="1:10">
      <c r="A23" s="521"/>
      <c r="B23" s="352"/>
      <c r="C23" s="349"/>
      <c r="D23" s="349"/>
      <c r="E23" s="349"/>
      <c r="F23" s="349"/>
      <c r="G23" s="349"/>
      <c r="H23" s="349"/>
      <c r="I23" s="349"/>
      <c r="J23" s="520"/>
    </row>
    <row r="24" spans="1:10">
      <c r="A24" s="521"/>
      <c r="B24" s="352"/>
      <c r="C24" s="349"/>
      <c r="D24" s="349"/>
      <c r="E24" s="349"/>
      <c r="F24" s="349"/>
      <c r="G24" s="349"/>
      <c r="H24" s="349"/>
      <c r="I24" s="349"/>
      <c r="J24" s="520"/>
    </row>
    <row r="25" spans="1:10">
      <c r="A25" s="521"/>
      <c r="B25" s="1169" t="s">
        <v>1422</v>
      </c>
      <c r="C25" s="1169"/>
      <c r="D25" s="1161" t="s">
        <v>1423</v>
      </c>
      <c r="E25" s="1161"/>
      <c r="F25" s="1161"/>
      <c r="G25" s="1161"/>
      <c r="H25" s="1161"/>
      <c r="I25" s="1161"/>
      <c r="J25" s="1162"/>
    </row>
    <row r="26" spans="1:10">
      <c r="A26" s="521"/>
      <c r="B26" s="352"/>
      <c r="C26" s="349"/>
      <c r="D26" s="1161"/>
      <c r="E26" s="1161"/>
      <c r="F26" s="1161"/>
      <c r="G26" s="1161"/>
      <c r="H26" s="1161"/>
      <c r="I26" s="1161"/>
      <c r="J26" s="1162"/>
    </row>
    <row r="27" spans="1:10">
      <c r="A27" s="521"/>
      <c r="B27" s="352"/>
      <c r="C27" s="349"/>
      <c r="D27" s="349"/>
      <c r="E27" s="349"/>
      <c r="F27" s="349"/>
      <c r="G27" s="349"/>
      <c r="H27" s="349"/>
      <c r="I27" s="349"/>
      <c r="J27" s="520"/>
    </row>
    <row r="28" spans="1:10">
      <c r="A28" s="521"/>
      <c r="B28" s="352"/>
      <c r="C28" s="349"/>
      <c r="D28" s="349"/>
      <c r="E28" s="349"/>
      <c r="F28" s="349"/>
      <c r="G28" s="349"/>
      <c r="H28" s="349"/>
      <c r="I28" s="349"/>
      <c r="J28" s="520"/>
    </row>
    <row r="29" spans="1:10" ht="12.75" customHeight="1">
      <c r="A29" s="521"/>
      <c r="B29" s="1169" t="s">
        <v>1424</v>
      </c>
      <c r="C29" s="1169"/>
      <c r="D29" s="1161" t="s">
        <v>1425</v>
      </c>
      <c r="E29" s="1161"/>
      <c r="F29" s="1161"/>
      <c r="G29" s="1161"/>
      <c r="H29" s="1161"/>
      <c r="I29" s="1161"/>
      <c r="J29" s="1162"/>
    </row>
    <row r="30" spans="1:10">
      <c r="A30" s="521"/>
      <c r="B30" s="1169"/>
      <c r="C30" s="1169"/>
      <c r="D30" s="1161"/>
      <c r="E30" s="1161"/>
      <c r="F30" s="1161"/>
      <c r="G30" s="1161"/>
      <c r="H30" s="1161"/>
      <c r="I30" s="1161"/>
      <c r="J30" s="1162"/>
    </row>
    <row r="31" spans="1:10">
      <c r="A31" s="521"/>
      <c r="B31" s="352"/>
      <c r="C31" s="349"/>
      <c r="D31" s="349"/>
      <c r="E31" s="349"/>
      <c r="F31" s="349"/>
      <c r="G31" s="349"/>
      <c r="H31" s="349"/>
      <c r="I31" s="349"/>
      <c r="J31" s="520"/>
    </row>
    <row r="32" spans="1:10">
      <c r="A32" s="521"/>
      <c r="B32" s="352"/>
      <c r="C32" s="349"/>
      <c r="D32" s="349"/>
      <c r="E32" s="349"/>
      <c r="F32" s="349"/>
      <c r="G32" s="349"/>
      <c r="H32" s="349"/>
      <c r="I32" s="349"/>
      <c r="J32" s="520"/>
    </row>
    <row r="33" spans="1:10" ht="12.75" customHeight="1">
      <c r="A33" s="521"/>
      <c r="B33" s="1160" t="s">
        <v>1426</v>
      </c>
      <c r="C33" s="1160"/>
      <c r="D33" s="1161" t="s">
        <v>1427</v>
      </c>
      <c r="E33" s="1161"/>
      <c r="F33" s="1161"/>
      <c r="G33" s="1161"/>
      <c r="H33" s="1161"/>
      <c r="I33" s="1161"/>
      <c r="J33" s="1162"/>
    </row>
    <row r="34" spans="1:10">
      <c r="A34" s="521"/>
      <c r="B34" s="1160"/>
      <c r="C34" s="1160"/>
      <c r="D34" s="1161"/>
      <c r="E34" s="1161"/>
      <c r="F34" s="1161"/>
      <c r="G34" s="1161"/>
      <c r="H34" s="1161"/>
      <c r="I34" s="1161"/>
      <c r="J34" s="1162"/>
    </row>
    <row r="35" spans="1:10">
      <c r="A35" s="521"/>
      <c r="B35" s="1160"/>
      <c r="C35" s="1160"/>
      <c r="D35" s="523"/>
      <c r="E35" s="523"/>
      <c r="F35" s="523"/>
      <c r="G35" s="523"/>
      <c r="H35" s="523"/>
      <c r="I35" s="523"/>
      <c r="J35" s="524"/>
    </row>
    <row r="36" spans="1:10">
      <c r="A36" s="521"/>
      <c r="B36" s="522"/>
      <c r="C36" s="522"/>
      <c r="D36" s="523"/>
      <c r="E36" s="523"/>
      <c r="F36" s="523"/>
      <c r="G36" s="523"/>
      <c r="H36" s="523"/>
      <c r="I36" s="523"/>
      <c r="J36" s="524"/>
    </row>
    <row r="37" spans="1:10">
      <c r="A37" s="521"/>
      <c r="B37" s="522"/>
      <c r="C37" s="522"/>
      <c r="D37" s="523"/>
      <c r="E37" s="523"/>
      <c r="F37" s="523"/>
      <c r="G37" s="523"/>
      <c r="H37" s="523"/>
      <c r="I37" s="523"/>
      <c r="J37" s="524"/>
    </row>
    <row r="38" spans="1:10">
      <c r="A38" s="521"/>
      <c r="B38" s="1169" t="s">
        <v>1428</v>
      </c>
      <c r="C38" s="1169"/>
      <c r="D38" s="1161" t="s">
        <v>1429</v>
      </c>
      <c r="E38" s="1161"/>
      <c r="F38" s="1161"/>
      <c r="G38" s="1161"/>
      <c r="H38" s="1161"/>
      <c r="I38" s="1161"/>
      <c r="J38" s="1162"/>
    </row>
    <row r="39" spans="1:10">
      <c r="A39" s="521"/>
      <c r="B39" s="1169"/>
      <c r="C39" s="1169"/>
      <c r="D39" s="1161"/>
      <c r="E39" s="1161"/>
      <c r="F39" s="1161"/>
      <c r="G39" s="1161"/>
      <c r="H39" s="1161"/>
      <c r="I39" s="1161"/>
      <c r="J39" s="1162"/>
    </row>
    <row r="40" spans="1:10">
      <c r="A40" s="521"/>
      <c r="B40" s="522"/>
      <c r="C40" s="522"/>
      <c r="D40" s="523"/>
      <c r="E40" s="523"/>
      <c r="F40" s="523"/>
      <c r="G40" s="523"/>
      <c r="H40" s="523"/>
      <c r="I40" s="523"/>
      <c r="J40" s="524"/>
    </row>
    <row r="41" spans="1:10">
      <c r="A41" s="521"/>
      <c r="B41" s="1169" t="s">
        <v>1430</v>
      </c>
      <c r="C41" s="1169"/>
      <c r="D41" s="1161" t="s">
        <v>1431</v>
      </c>
      <c r="E41" s="1161"/>
      <c r="F41" s="1161"/>
      <c r="G41" s="1161"/>
      <c r="H41" s="1161"/>
      <c r="I41" s="1161"/>
      <c r="J41" s="1162"/>
    </row>
    <row r="42" spans="1:10">
      <c r="A42" s="521"/>
      <c r="B42" s="1169"/>
      <c r="C42" s="1169"/>
      <c r="D42" s="1161"/>
      <c r="E42" s="1161"/>
      <c r="F42" s="1161"/>
      <c r="G42" s="1161"/>
      <c r="H42" s="1161"/>
      <c r="I42" s="1161"/>
      <c r="J42" s="1162"/>
    </row>
    <row r="43" spans="1:10">
      <c r="A43" s="521"/>
      <c r="B43" s="525"/>
      <c r="C43" s="525"/>
      <c r="D43" s="523"/>
      <c r="E43" s="523"/>
      <c r="F43" s="523"/>
      <c r="G43" s="523"/>
      <c r="H43" s="523"/>
      <c r="I43" s="523"/>
      <c r="J43" s="524"/>
    </row>
    <row r="44" spans="1:10" ht="12.75" customHeight="1">
      <c r="A44" s="521"/>
      <c r="B44" s="1169" t="s">
        <v>1432</v>
      </c>
      <c r="C44" s="1169"/>
      <c r="D44" s="1161" t="s">
        <v>1433</v>
      </c>
      <c r="E44" s="1161"/>
      <c r="F44" s="1161"/>
      <c r="G44" s="1161"/>
      <c r="H44" s="1161"/>
      <c r="I44" s="1161"/>
      <c r="J44" s="1162"/>
    </row>
    <row r="45" spans="1:10">
      <c r="A45" s="521"/>
      <c r="B45" s="1169"/>
      <c r="C45" s="1169"/>
      <c r="D45" s="523"/>
      <c r="E45" s="523"/>
      <c r="F45" s="523"/>
      <c r="G45" s="523"/>
      <c r="H45" s="523"/>
      <c r="I45" s="523"/>
      <c r="J45" s="524"/>
    </row>
    <row r="46" spans="1:10">
      <c r="A46" s="521"/>
      <c r="B46" s="525"/>
      <c r="C46" s="525"/>
      <c r="D46" s="523"/>
      <c r="E46" s="523"/>
      <c r="F46" s="523"/>
      <c r="G46" s="523"/>
      <c r="H46" s="523"/>
      <c r="I46" s="523"/>
      <c r="J46" s="524"/>
    </row>
    <row r="47" spans="1:10">
      <c r="A47" s="521"/>
      <c r="B47" s="1160" t="s">
        <v>1136</v>
      </c>
      <c r="C47" s="1160"/>
      <c r="D47" s="349"/>
      <c r="E47" s="349"/>
      <c r="F47" s="349"/>
      <c r="G47" s="349"/>
      <c r="H47" s="349"/>
      <c r="I47" s="349"/>
      <c r="J47" s="520"/>
    </row>
    <row r="48" spans="1:10" ht="12.75" customHeight="1">
      <c r="A48" s="521"/>
      <c r="B48" s="1160"/>
      <c r="C48" s="1160"/>
      <c r="D48" s="1161" t="s">
        <v>1408</v>
      </c>
      <c r="E48" s="1161"/>
      <c r="F48" s="1161"/>
      <c r="G48" s="1161"/>
      <c r="H48" s="1161"/>
      <c r="I48" s="1161"/>
      <c r="J48" s="1162"/>
    </row>
    <row r="49" spans="1:10">
      <c r="A49" s="521"/>
      <c r="B49" s="349"/>
      <c r="C49" s="349"/>
      <c r="D49" s="1161"/>
      <c r="E49" s="1161"/>
      <c r="F49" s="1161"/>
      <c r="G49" s="1161"/>
      <c r="H49" s="1161"/>
      <c r="I49" s="1161"/>
      <c r="J49" s="1162"/>
    </row>
    <row r="50" spans="1:10">
      <c r="A50" s="521"/>
      <c r="B50" s="349"/>
      <c r="C50" s="349"/>
      <c r="D50" s="1161"/>
      <c r="E50" s="1161"/>
      <c r="F50" s="1161"/>
      <c r="G50" s="1161"/>
      <c r="H50" s="1161"/>
      <c r="I50" s="1161"/>
      <c r="J50" s="1162"/>
    </row>
    <row r="51" spans="1:10">
      <c r="A51" s="521"/>
      <c r="B51" s="349"/>
      <c r="C51" s="349"/>
      <c r="D51" s="1161"/>
      <c r="E51" s="1161"/>
      <c r="F51" s="1161"/>
      <c r="G51" s="1161"/>
      <c r="H51" s="1161"/>
      <c r="I51" s="1161"/>
      <c r="J51" s="1162"/>
    </row>
    <row r="52" spans="1:10">
      <c r="A52" s="521"/>
      <c r="B52" s="349"/>
      <c r="C52" s="349"/>
      <c r="D52" s="1161"/>
      <c r="E52" s="1161"/>
      <c r="F52" s="1161"/>
      <c r="G52" s="1161"/>
      <c r="H52" s="1161"/>
      <c r="I52" s="1161"/>
      <c r="J52" s="1162"/>
    </row>
    <row r="53" spans="1:10">
      <c r="A53" s="521"/>
      <c r="B53" s="349"/>
      <c r="C53" s="349"/>
      <c r="D53" s="349"/>
      <c r="E53" s="349"/>
      <c r="F53" s="349"/>
      <c r="G53" s="349"/>
      <c r="H53" s="349"/>
      <c r="I53" s="349"/>
      <c r="J53" s="520"/>
    </row>
    <row r="54" spans="1:10" ht="4.5" customHeight="1" thickBot="1">
      <c r="A54" s="526"/>
      <c r="B54" s="527"/>
      <c r="C54" s="527"/>
      <c r="D54" s="527"/>
      <c r="E54" s="527"/>
      <c r="F54" s="527"/>
      <c r="G54" s="527"/>
      <c r="H54" s="527"/>
      <c r="I54" s="527"/>
      <c r="J54" s="528"/>
    </row>
    <row r="55" spans="1:10">
      <c r="A55" s="349"/>
      <c r="B55" s="349"/>
      <c r="C55" s="349"/>
      <c r="D55" s="349"/>
      <c r="E55" s="349"/>
      <c r="F55" s="349"/>
      <c r="G55" s="349"/>
      <c r="H55" s="349"/>
      <c r="I55" s="349"/>
      <c r="J55" s="349"/>
    </row>
    <row r="56" spans="1:10">
      <c r="A56" s="349"/>
      <c r="B56" s="349"/>
      <c r="C56" s="349"/>
      <c r="D56" s="349"/>
      <c r="E56" s="349"/>
      <c r="F56" s="349"/>
      <c r="G56" s="349"/>
      <c r="H56" s="349"/>
      <c r="I56" s="349"/>
      <c r="J56" s="349"/>
    </row>
    <row r="57" spans="1:10">
      <c r="A57" s="349"/>
      <c r="B57" s="349"/>
      <c r="C57" s="349"/>
      <c r="D57" s="349"/>
      <c r="E57" s="349"/>
      <c r="F57" s="349"/>
      <c r="G57" s="349"/>
      <c r="H57" s="349"/>
      <c r="I57" s="349"/>
      <c r="J57" s="349"/>
    </row>
  </sheetData>
  <mergeCells count="28">
    <mergeCell ref="A1:C1"/>
    <mergeCell ref="D1:G1"/>
    <mergeCell ref="H1:J1"/>
    <mergeCell ref="A2:J2"/>
    <mergeCell ref="A3:J3"/>
    <mergeCell ref="B47:C48"/>
    <mergeCell ref="D48:J52"/>
    <mergeCell ref="B38:C39"/>
    <mergeCell ref="D38:J39"/>
    <mergeCell ref="B41:C42"/>
    <mergeCell ref="D41:J42"/>
    <mergeCell ref="B44:C45"/>
    <mergeCell ref="D44:J44"/>
    <mergeCell ref="B25:C25"/>
    <mergeCell ref="D25:J26"/>
    <mergeCell ref="B29:C30"/>
    <mergeCell ref="D29:J30"/>
    <mergeCell ref="B33:C35"/>
    <mergeCell ref="D33:J34"/>
    <mergeCell ref="B20:C21"/>
    <mergeCell ref="D20:J22"/>
    <mergeCell ref="A4:J4"/>
    <mergeCell ref="A5:J5"/>
    <mergeCell ref="A6:J6"/>
    <mergeCell ref="A8:J8"/>
    <mergeCell ref="A10:J10"/>
    <mergeCell ref="D12:J13"/>
    <mergeCell ref="D16:J17"/>
  </mergeCells>
  <printOptions horizontalCentered="1"/>
  <pageMargins left="0.55118110236220474" right="0.62992125984251968" top="0.74803149606299213" bottom="0.15748031496062992" header="0" footer="0.15748031496062992"/>
  <pageSetup scale="87" fitToHeight="100" orientation="portrait" r:id="rId1"/>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621132"/>
  </sheetPr>
  <dimension ref="A1:K37"/>
  <sheetViews>
    <sheetView workbookViewId="0">
      <selection activeCell="E91" sqref="E91:H91"/>
    </sheetView>
  </sheetViews>
  <sheetFormatPr baseColWidth="10" defaultRowHeight="12.75"/>
  <cols>
    <col min="1" max="1" width="3.7109375" style="2" customWidth="1"/>
    <col min="2" max="2" width="11.5703125" style="2" bestFit="1" customWidth="1"/>
    <col min="3" max="3" width="12.5703125" style="2" customWidth="1"/>
    <col min="4" max="9" width="11.42578125" style="2"/>
    <col min="10" max="10" width="3.7109375" style="2" customWidth="1"/>
    <col min="11" max="16384" width="11.42578125" style="2"/>
  </cols>
  <sheetData>
    <row r="1" spans="1:10" ht="15" customHeight="1">
      <c r="A1" s="4"/>
      <c r="B1" s="4"/>
      <c r="C1" s="4"/>
      <c r="D1" s="4"/>
      <c r="E1" s="4"/>
      <c r="F1" s="4"/>
      <c r="G1" s="4"/>
      <c r="H1" s="4"/>
      <c r="I1" s="4"/>
      <c r="J1" s="4"/>
    </row>
    <row r="2" spans="1:10" ht="15" customHeight="1">
      <c r="A2" s="4"/>
      <c r="B2" s="4"/>
      <c r="C2" s="4"/>
      <c r="D2" s="4"/>
      <c r="E2" s="4"/>
      <c r="F2" s="4"/>
      <c r="G2" s="4"/>
      <c r="H2" s="4"/>
      <c r="I2" s="4"/>
      <c r="J2" s="4"/>
    </row>
    <row r="3" spans="1:10" ht="15" customHeight="1">
      <c r="A3" s="4"/>
      <c r="B3" s="4"/>
      <c r="C3" s="4"/>
      <c r="D3" s="4"/>
      <c r="E3" s="4"/>
      <c r="F3" s="4"/>
      <c r="G3" s="4"/>
      <c r="H3" s="4"/>
      <c r="I3" s="4"/>
      <c r="J3" s="4"/>
    </row>
    <row r="4" spans="1:10" ht="15" customHeight="1">
      <c r="A4" s="4"/>
      <c r="B4" s="4"/>
      <c r="C4" s="4"/>
      <c r="D4" s="4"/>
      <c r="E4" s="4"/>
      <c r="F4" s="4"/>
      <c r="G4" s="4"/>
      <c r="H4" s="4"/>
      <c r="I4" s="4"/>
      <c r="J4" s="4"/>
    </row>
    <row r="5" spans="1:10">
      <c r="A5" s="4"/>
      <c r="B5" s="4"/>
      <c r="C5" s="4"/>
      <c r="D5" s="4"/>
      <c r="E5" s="4"/>
      <c r="F5" s="4"/>
      <c r="G5" s="4"/>
      <c r="H5" s="4"/>
      <c r="I5" s="4"/>
      <c r="J5" s="4"/>
    </row>
    <row r="6" spans="1:10">
      <c r="A6" s="4"/>
      <c r="B6" s="4"/>
      <c r="C6" s="4"/>
      <c r="D6" s="4"/>
      <c r="E6" s="4"/>
      <c r="F6" s="4"/>
      <c r="G6" s="4"/>
      <c r="H6" s="4"/>
      <c r="I6" s="4"/>
      <c r="J6" s="4"/>
    </row>
    <row r="7" spans="1:10">
      <c r="A7" s="4"/>
      <c r="B7" s="4"/>
      <c r="C7" s="4"/>
      <c r="D7" s="4"/>
      <c r="E7" s="4"/>
      <c r="F7" s="4"/>
      <c r="G7" s="4"/>
      <c r="H7" s="4"/>
      <c r="I7" s="4"/>
      <c r="J7" s="4"/>
    </row>
    <row r="8" spans="1:10">
      <c r="A8" s="4"/>
      <c r="B8" s="4"/>
      <c r="C8" s="4"/>
      <c r="D8" s="4"/>
      <c r="E8" s="4"/>
      <c r="F8" s="4"/>
      <c r="G8" s="4"/>
      <c r="H8" s="4"/>
      <c r="I8" s="4"/>
      <c r="J8" s="4"/>
    </row>
    <row r="9" spans="1:10">
      <c r="A9" s="4"/>
      <c r="B9" s="4"/>
      <c r="C9" s="4"/>
      <c r="D9" s="4"/>
      <c r="E9" s="4"/>
      <c r="F9" s="4"/>
      <c r="G9" s="4"/>
      <c r="H9" s="4"/>
      <c r="I9" s="4"/>
      <c r="J9" s="4"/>
    </row>
    <row r="10" spans="1:10">
      <c r="A10" s="4"/>
      <c r="B10" s="4"/>
      <c r="C10" s="4"/>
      <c r="D10" s="4"/>
      <c r="E10" s="4"/>
      <c r="F10" s="4"/>
      <c r="G10" s="4"/>
      <c r="H10" s="4"/>
      <c r="I10" s="4"/>
      <c r="J10" s="4"/>
    </row>
    <row r="11" spans="1:10">
      <c r="A11" s="4"/>
      <c r="B11" s="4"/>
      <c r="C11" s="4"/>
      <c r="D11" s="4"/>
      <c r="E11" s="4"/>
      <c r="F11" s="4"/>
      <c r="G11" s="4"/>
      <c r="H11" s="4"/>
      <c r="I11" s="4"/>
      <c r="J11" s="4"/>
    </row>
    <row r="12" spans="1:10">
      <c r="A12" s="4"/>
      <c r="B12" s="4"/>
      <c r="C12" s="4"/>
      <c r="D12" s="4"/>
      <c r="E12" s="4"/>
      <c r="F12" s="4"/>
      <c r="G12" s="4"/>
      <c r="H12" s="4"/>
      <c r="I12" s="4"/>
      <c r="J12" s="4"/>
    </row>
    <row r="13" spans="1:10">
      <c r="A13" s="4"/>
      <c r="B13" s="4"/>
      <c r="C13" s="4"/>
      <c r="D13" s="4"/>
      <c r="E13" s="4"/>
      <c r="F13" s="4"/>
      <c r="G13" s="4"/>
      <c r="H13" s="4"/>
      <c r="I13" s="4"/>
      <c r="J13" s="4"/>
    </row>
    <row r="14" spans="1:10">
      <c r="A14" s="4"/>
      <c r="B14" s="4"/>
      <c r="C14" s="4"/>
      <c r="D14" s="4"/>
      <c r="E14" s="4"/>
      <c r="F14" s="4"/>
      <c r="G14" s="4"/>
      <c r="H14" s="4"/>
      <c r="I14" s="4"/>
      <c r="J14" s="4"/>
    </row>
    <row r="15" spans="1:10">
      <c r="A15" s="4"/>
      <c r="B15" s="4"/>
      <c r="C15" s="4"/>
      <c r="D15" s="4"/>
      <c r="E15" s="4"/>
      <c r="F15" s="4"/>
      <c r="G15" s="4"/>
      <c r="H15" s="4"/>
      <c r="I15" s="4"/>
      <c r="J15" s="4"/>
    </row>
    <row r="16" spans="1:10">
      <c r="A16" s="4"/>
      <c r="B16" s="4"/>
      <c r="C16" s="4"/>
      <c r="D16" s="4"/>
      <c r="E16" s="4"/>
      <c r="F16" s="4"/>
      <c r="G16" s="4"/>
      <c r="H16" s="4"/>
      <c r="I16" s="4"/>
      <c r="J16" s="4"/>
    </row>
    <row r="17" spans="1:11" ht="30.75" customHeight="1">
      <c r="A17" s="4"/>
      <c r="B17" s="966"/>
      <c r="C17" s="966"/>
      <c r="D17" s="966"/>
      <c r="E17" s="966"/>
      <c r="F17" s="966"/>
      <c r="G17" s="966"/>
      <c r="H17" s="966"/>
      <c r="I17" s="966"/>
      <c r="J17" s="5"/>
      <c r="K17" s="4"/>
    </row>
    <row r="18" spans="1:11">
      <c r="A18" s="4"/>
      <c r="B18" s="4"/>
      <c r="C18" s="4"/>
      <c r="D18" s="4"/>
      <c r="E18" s="4"/>
      <c r="F18" s="4"/>
      <c r="G18" s="4"/>
      <c r="H18" s="4"/>
      <c r="I18" s="4"/>
      <c r="J18" s="4"/>
    </row>
    <row r="19" spans="1:11">
      <c r="A19" s="4"/>
      <c r="B19" s="4"/>
      <c r="C19" s="4"/>
      <c r="D19" s="4"/>
      <c r="E19" s="4"/>
      <c r="F19" s="4"/>
      <c r="G19" s="4"/>
      <c r="H19" s="4"/>
      <c r="I19" s="4"/>
      <c r="J19" s="4"/>
    </row>
    <row r="20" spans="1:11">
      <c r="A20" s="4"/>
      <c r="B20" s="4"/>
      <c r="C20" s="4"/>
      <c r="D20" s="4"/>
      <c r="E20" s="4"/>
      <c r="F20" s="4"/>
      <c r="G20" s="4"/>
      <c r="H20" s="4"/>
      <c r="I20" s="4"/>
      <c r="J20" s="4"/>
    </row>
    <row r="21" spans="1:11">
      <c r="A21" s="969"/>
      <c r="B21" s="969"/>
      <c r="C21" s="969"/>
      <c r="D21" s="969"/>
      <c r="E21" s="969"/>
      <c r="F21" s="969"/>
      <c r="G21" s="969"/>
      <c r="H21" s="969"/>
      <c r="I21" s="969"/>
      <c r="J21" s="969"/>
    </row>
    <row r="22" spans="1:11">
      <c r="A22" s="4"/>
      <c r="B22" s="4"/>
      <c r="C22" s="4"/>
      <c r="D22" s="4"/>
      <c r="E22" s="4"/>
      <c r="F22" s="4"/>
      <c r="G22" s="4"/>
      <c r="H22" s="4"/>
      <c r="I22" s="4"/>
      <c r="J22" s="4"/>
    </row>
    <row r="23" spans="1:11">
      <c r="A23" s="4"/>
      <c r="B23" s="967" t="s">
        <v>1739</v>
      </c>
      <c r="C23" s="967"/>
      <c r="D23" s="967"/>
      <c r="E23" s="967"/>
      <c r="F23" s="967"/>
      <c r="G23" s="967"/>
      <c r="H23" s="967"/>
      <c r="I23" s="967"/>
      <c r="J23" s="4"/>
    </row>
    <row r="24" spans="1:11" ht="23.25" customHeight="1">
      <c r="A24" s="4"/>
      <c r="B24" s="967"/>
      <c r="C24" s="967"/>
      <c r="D24" s="967"/>
      <c r="E24" s="967"/>
      <c r="F24" s="967"/>
      <c r="G24" s="967"/>
      <c r="H24" s="967"/>
      <c r="I24" s="967"/>
      <c r="J24" s="8"/>
    </row>
    <row r="25" spans="1:11" ht="30.75" customHeight="1">
      <c r="A25" s="4"/>
      <c r="B25" s="967"/>
      <c r="C25" s="967"/>
      <c r="D25" s="967"/>
      <c r="E25" s="967"/>
      <c r="F25" s="967"/>
      <c r="G25" s="967"/>
      <c r="H25" s="967"/>
      <c r="I25" s="967"/>
      <c r="J25" s="5"/>
    </row>
    <row r="26" spans="1:11" ht="12.75" customHeight="1">
      <c r="A26" s="4"/>
      <c r="B26" s="153"/>
      <c r="C26" s="153"/>
      <c r="D26" s="153"/>
      <c r="E26" s="153"/>
      <c r="F26" s="153"/>
      <c r="G26" s="153"/>
      <c r="H26" s="153"/>
      <c r="I26" s="153"/>
      <c r="J26" s="153"/>
    </row>
    <row r="27" spans="1:11" ht="12.75" customHeight="1">
      <c r="A27" s="969"/>
      <c r="B27" s="969"/>
      <c r="C27" s="969"/>
      <c r="D27" s="969"/>
      <c r="E27" s="969"/>
      <c r="F27" s="969"/>
      <c r="G27" s="969"/>
      <c r="H27" s="969"/>
      <c r="I27" s="969"/>
      <c r="J27" s="969"/>
    </row>
    <row r="28" spans="1:11" ht="30.75">
      <c r="A28" s="4"/>
      <c r="B28" s="153"/>
      <c r="C28" s="153"/>
      <c r="D28" s="153"/>
      <c r="E28" s="153"/>
      <c r="F28" s="153"/>
      <c r="G28" s="153"/>
      <c r="H28" s="153"/>
      <c r="I28" s="153"/>
      <c r="J28" s="153"/>
    </row>
    <row r="29" spans="1:11" ht="14.25" customHeight="1">
      <c r="A29" s="4"/>
      <c r="B29" s="7"/>
      <c r="C29" s="7"/>
      <c r="D29" s="7"/>
      <c r="E29" s="7"/>
      <c r="F29" s="7"/>
      <c r="G29" s="7"/>
      <c r="H29" s="7"/>
      <c r="I29" s="7"/>
      <c r="J29" s="7"/>
    </row>
    <row r="30" spans="1:11" ht="23.25" customHeight="1">
      <c r="A30" s="4"/>
      <c r="B30" s="968"/>
      <c r="C30" s="968"/>
      <c r="D30" s="968"/>
      <c r="E30" s="968"/>
      <c r="F30" s="968"/>
      <c r="G30" s="968"/>
      <c r="H30" s="968"/>
      <c r="I30" s="968"/>
      <c r="J30" s="8"/>
    </row>
    <row r="31" spans="1:11" ht="30.75">
      <c r="A31" s="4"/>
      <c r="B31" s="966"/>
      <c r="C31" s="966"/>
      <c r="D31" s="966"/>
      <c r="E31" s="966"/>
      <c r="F31" s="966"/>
      <c r="G31" s="966"/>
      <c r="H31" s="966"/>
      <c r="I31" s="966"/>
      <c r="J31" s="5"/>
    </row>
    <row r="32" spans="1:11" ht="30.75">
      <c r="A32" s="4"/>
      <c r="B32" s="153"/>
      <c r="C32" s="153"/>
      <c r="D32" s="153"/>
      <c r="E32" s="153"/>
      <c r="F32" s="153"/>
      <c r="G32" s="153"/>
      <c r="H32" s="153"/>
      <c r="I32" s="153"/>
      <c r="J32" s="5"/>
    </row>
    <row r="33" spans="1:10" ht="30.75">
      <c r="A33" s="4"/>
      <c r="B33" s="153"/>
      <c r="C33" s="153"/>
      <c r="D33" s="153"/>
      <c r="E33" s="153"/>
      <c r="F33" s="153"/>
      <c r="G33" s="153"/>
      <c r="H33" s="153"/>
      <c r="I33" s="153"/>
      <c r="J33" s="5"/>
    </row>
    <row r="34" spans="1:10" ht="30.75">
      <c r="A34" s="4"/>
      <c r="B34" s="153"/>
      <c r="C34" s="153"/>
      <c r="D34" s="153"/>
      <c r="E34" s="153"/>
      <c r="F34" s="153"/>
      <c r="G34" s="153"/>
      <c r="H34" s="153"/>
      <c r="I34" s="153"/>
      <c r="J34" s="5"/>
    </row>
    <row r="35" spans="1:10">
      <c r="A35" s="4"/>
      <c r="B35" s="4"/>
      <c r="C35" s="4"/>
      <c r="D35" s="4"/>
      <c r="E35" s="4"/>
      <c r="F35" s="4"/>
      <c r="G35" s="4"/>
      <c r="H35" s="4"/>
      <c r="I35" s="4"/>
      <c r="J35" s="4"/>
    </row>
    <row r="36" spans="1:10">
      <c r="A36" s="4"/>
      <c r="B36" s="4"/>
      <c r="C36" s="4"/>
      <c r="D36" s="4"/>
      <c r="E36" s="4"/>
      <c r="F36" s="4"/>
      <c r="G36" s="4"/>
      <c r="H36" s="4"/>
      <c r="I36" s="4"/>
      <c r="J36" s="4"/>
    </row>
    <row r="37" spans="1:10" ht="15" customHeight="1">
      <c r="A37" s="4"/>
      <c r="B37" s="4"/>
      <c r="C37" s="4"/>
      <c r="D37" s="4"/>
      <c r="E37" s="4"/>
      <c r="F37" s="4"/>
      <c r="G37" s="4"/>
      <c r="H37" s="4"/>
      <c r="I37" s="4"/>
      <c r="J37" s="4"/>
    </row>
  </sheetData>
  <mergeCells count="6">
    <mergeCell ref="B17:I17"/>
    <mergeCell ref="B23:I25"/>
    <mergeCell ref="B30:I30"/>
    <mergeCell ref="B31:I31"/>
    <mergeCell ref="A21:J21"/>
    <mergeCell ref="A27:J27"/>
  </mergeCells>
  <printOptions horizontalCentered="1"/>
  <pageMargins left="0.55118110236220474" right="0.64" top="0.74803149606299213" bottom="0.15748031496062992" header="0" footer="0.15748031496062992"/>
  <pageSetup scale="93"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rgb="FFB09A5B"/>
  </sheetPr>
  <dimension ref="A1:K117"/>
  <sheetViews>
    <sheetView zoomScale="85" zoomScaleNormal="85" workbookViewId="0">
      <pane ySplit="10" topLeftCell="A97" activePane="bottomLeft" state="frozen"/>
      <selection activeCell="E91" sqref="E91:H91"/>
      <selection pane="bottomLeft" activeCell="E91" sqref="E91:H91"/>
    </sheetView>
  </sheetViews>
  <sheetFormatPr baseColWidth="10" defaultRowHeight="12.75"/>
  <cols>
    <col min="1" max="1" width="5.7109375" style="345" customWidth="1"/>
    <col min="2" max="2" width="92.140625" style="345" customWidth="1"/>
    <col min="3" max="3" width="10.7109375" style="345" customWidth="1"/>
    <col min="4" max="4" width="5.7109375" style="345" customWidth="1"/>
    <col min="5" max="6" width="21.5703125" style="345" customWidth="1"/>
    <col min="7" max="7" width="20.140625" style="345" customWidth="1"/>
    <col min="8" max="8" width="20.28515625" style="345" customWidth="1"/>
    <col min="9" max="11" width="15.140625" style="345" bestFit="1" customWidth="1"/>
    <col min="12" max="16384" width="11.42578125" style="345"/>
  </cols>
  <sheetData>
    <row r="1" spans="1:11" ht="18" customHeight="1">
      <c r="A1" s="1071" t="s">
        <v>0</v>
      </c>
      <c r="B1" s="1071"/>
      <c r="C1" s="1071"/>
      <c r="D1" s="1071"/>
      <c r="E1" s="1071"/>
      <c r="F1" s="1071"/>
      <c r="G1" s="1071"/>
      <c r="H1" s="1071"/>
      <c r="I1" s="344"/>
      <c r="J1" s="344"/>
    </row>
    <row r="2" spans="1:11" ht="18" customHeight="1">
      <c r="A2" s="1071" t="str">
        <f>'3. CUMPLIMIENTO Artículo 40'!A2:H2</f>
        <v>SECRETARIA EJECUTIVA DEL SISTEMA ANTICORRUPCION DEL ESTADO DE CHIAPAS</v>
      </c>
      <c r="B2" s="1071"/>
      <c r="C2" s="1071"/>
      <c r="D2" s="1071"/>
      <c r="E2" s="1071"/>
      <c r="F2" s="1071"/>
      <c r="G2" s="1071"/>
      <c r="H2" s="1071"/>
      <c r="I2" s="344"/>
      <c r="J2" s="344"/>
    </row>
    <row r="3" spans="1:11" ht="9.9499999999999993" customHeight="1">
      <c r="A3" s="760"/>
      <c r="B3" s="760"/>
      <c r="C3" s="760"/>
      <c r="D3" s="760"/>
      <c r="E3" s="760"/>
      <c r="F3" s="760"/>
      <c r="G3" s="760"/>
      <c r="H3" s="760"/>
      <c r="I3" s="344"/>
      <c r="J3" s="344"/>
    </row>
    <row r="4" spans="1:11" ht="18" customHeight="1">
      <c r="A4" s="1071" t="s">
        <v>1782</v>
      </c>
      <c r="B4" s="1071"/>
      <c r="C4" s="1071"/>
      <c r="D4" s="1071"/>
      <c r="E4" s="1071"/>
      <c r="F4" s="1071"/>
      <c r="G4" s="1071"/>
      <c r="H4" s="1071"/>
      <c r="I4" s="344"/>
      <c r="J4" s="344"/>
    </row>
    <row r="5" spans="1:11" ht="18" customHeight="1">
      <c r="A5" s="1071" t="s">
        <v>1726</v>
      </c>
      <c r="B5" s="1071"/>
      <c r="C5" s="1071"/>
      <c r="D5" s="1071"/>
      <c r="E5" s="1071"/>
      <c r="F5" s="1071"/>
      <c r="G5" s="1071"/>
      <c r="H5" s="1071"/>
      <c r="I5" s="344"/>
      <c r="J5" s="344"/>
    </row>
    <row r="6" spans="1:11" ht="18" customHeight="1">
      <c r="A6" s="1071" t="str">
        <f>'3. CUMPLIMIENTO Artículo 40'!A6:H6</f>
        <v>DEL 1 DE ENERO AL 31 DE MARZO DE 2021</v>
      </c>
      <c r="B6" s="1071"/>
      <c r="C6" s="1071"/>
      <c r="D6" s="1071"/>
      <c r="E6" s="1071"/>
      <c r="F6" s="1071"/>
      <c r="G6" s="1071"/>
      <c r="H6" s="1071"/>
      <c r="I6" s="344"/>
      <c r="J6" s="344"/>
    </row>
    <row r="7" spans="1:11" ht="15">
      <c r="A7" s="760"/>
      <c r="B7" s="760"/>
      <c r="C7" s="760"/>
      <c r="D7" s="760"/>
      <c r="E7" s="760"/>
      <c r="F7" s="760"/>
      <c r="G7" s="760"/>
      <c r="H7" s="762" t="s">
        <v>485</v>
      </c>
      <c r="I7" s="344"/>
      <c r="J7" s="344"/>
    </row>
    <row r="8" spans="1:11" ht="15">
      <c r="A8" s="760"/>
      <c r="B8" s="760"/>
      <c r="C8" s="760"/>
      <c r="D8" s="760"/>
      <c r="E8" s="760"/>
      <c r="F8" s="760"/>
      <c r="G8" s="350" t="s">
        <v>5</v>
      </c>
      <c r="H8" s="351">
        <f>'3. CUMPLIMIENTO Artículo 40'!H8</f>
        <v>44314</v>
      </c>
      <c r="I8" s="344"/>
      <c r="J8" s="344"/>
    </row>
    <row r="9" spans="1:11" ht="5.0999999999999996" customHeight="1" thickBot="1">
      <c r="A9" s="760"/>
      <c r="B9" s="760"/>
      <c r="C9" s="760"/>
      <c r="D9" s="760"/>
      <c r="E9" s="760"/>
      <c r="F9" s="760"/>
      <c r="G9" s="760"/>
      <c r="H9" s="760"/>
      <c r="I9" s="344"/>
      <c r="J9" s="344"/>
    </row>
    <row r="10" spans="1:11" ht="53.25" customHeight="1" thickBot="1">
      <c r="A10" s="1106" t="s">
        <v>484</v>
      </c>
      <c r="B10" s="1107"/>
      <c r="C10" s="1107"/>
      <c r="D10" s="1107"/>
      <c r="E10" s="1108"/>
      <c r="F10" s="722" t="s">
        <v>1721</v>
      </c>
      <c r="G10" s="722" t="s">
        <v>1709</v>
      </c>
      <c r="H10" s="721" t="s">
        <v>1785</v>
      </c>
    </row>
    <row r="11" spans="1:11" ht="5.25" customHeight="1">
      <c r="A11" s="352"/>
      <c r="B11" s="352"/>
      <c r="C11" s="352"/>
      <c r="D11" s="352"/>
      <c r="E11" s="352"/>
      <c r="F11" s="349"/>
      <c r="G11" s="349"/>
      <c r="H11" s="349"/>
    </row>
    <row r="12" spans="1:11" s="353" customFormat="1" ht="12.75" customHeight="1">
      <c r="A12" s="764" t="s">
        <v>598</v>
      </c>
      <c r="B12" s="764"/>
    </row>
    <row r="13" spans="1:11" s="353" customFormat="1" ht="12.75" customHeight="1">
      <c r="A13" s="764" t="s">
        <v>600</v>
      </c>
      <c r="B13" s="764"/>
      <c r="F13" s="765">
        <f t="shared" ref="F13:H13" si="0">SUM(F14:F20)</f>
        <v>3107131.04</v>
      </c>
      <c r="G13" s="765">
        <f t="shared" si="0"/>
        <v>0</v>
      </c>
      <c r="H13" s="765">
        <f t="shared" si="0"/>
        <v>3107131.04</v>
      </c>
      <c r="I13" s="1178"/>
      <c r="J13" s="1094"/>
      <c r="K13" s="1094"/>
    </row>
    <row r="14" spans="1:11" s="353" customFormat="1" ht="12.75" customHeight="1">
      <c r="B14" s="766" t="s">
        <v>601</v>
      </c>
      <c r="F14" s="767"/>
      <c r="G14" s="767"/>
      <c r="H14" s="765">
        <f t="shared" ref="H14:H76" si="1">SUM(F14:G14)</f>
        <v>0</v>
      </c>
      <c r="I14" s="1094"/>
      <c r="J14" s="1094"/>
      <c r="K14" s="1094"/>
    </row>
    <row r="15" spans="1:11" s="353" customFormat="1" ht="12.75" customHeight="1">
      <c r="B15" s="766" t="s">
        <v>487</v>
      </c>
      <c r="F15" s="767"/>
      <c r="G15" s="767"/>
      <c r="H15" s="765">
        <f t="shared" si="1"/>
        <v>0</v>
      </c>
      <c r="K15" s="768"/>
    </row>
    <row r="16" spans="1:11" s="353" customFormat="1" ht="12.75" customHeight="1">
      <c r="B16" s="766" t="s">
        <v>488</v>
      </c>
      <c r="F16" s="767">
        <v>2803739.17</v>
      </c>
      <c r="G16" s="767"/>
      <c r="H16" s="765">
        <f t="shared" si="1"/>
        <v>2803739.17</v>
      </c>
      <c r="I16" s="769"/>
      <c r="J16" s="768"/>
      <c r="K16" s="768"/>
    </row>
    <row r="17" spans="1:11" s="353" customFormat="1" ht="12.75" customHeight="1">
      <c r="B17" s="766" t="s">
        <v>602</v>
      </c>
      <c r="E17" s="768"/>
      <c r="F17" s="767"/>
      <c r="G17" s="767"/>
      <c r="H17" s="765">
        <f t="shared" si="1"/>
        <v>0</v>
      </c>
      <c r="I17" s="769"/>
      <c r="J17" s="768"/>
    </row>
    <row r="18" spans="1:11" s="353" customFormat="1" ht="12.75" customHeight="1">
      <c r="B18" s="766" t="s">
        <v>489</v>
      </c>
      <c r="F18" s="767">
        <v>303391.87</v>
      </c>
      <c r="G18" s="767"/>
      <c r="H18" s="765">
        <f t="shared" si="1"/>
        <v>303391.87</v>
      </c>
      <c r="J18" s="768"/>
      <c r="K18" s="768"/>
    </row>
    <row r="19" spans="1:11" s="353" customFormat="1" ht="12.75" customHeight="1">
      <c r="B19" s="766" t="s">
        <v>603</v>
      </c>
      <c r="F19" s="767"/>
      <c r="G19" s="767"/>
      <c r="H19" s="765">
        <f t="shared" si="1"/>
        <v>0</v>
      </c>
      <c r="J19" s="768"/>
      <c r="K19" s="768"/>
    </row>
    <row r="20" spans="1:11" s="353" customFormat="1" ht="12.75" customHeight="1">
      <c r="B20" s="766" t="s">
        <v>490</v>
      </c>
      <c r="F20" s="767"/>
      <c r="G20" s="767"/>
      <c r="H20" s="765">
        <f t="shared" si="1"/>
        <v>0</v>
      </c>
    </row>
    <row r="21" spans="1:11" s="353" customFormat="1" ht="12.75" customHeight="1">
      <c r="A21" s="764" t="s">
        <v>491</v>
      </c>
      <c r="B21" s="764"/>
      <c r="F21" s="765">
        <f>SUM(F22:F28)</f>
        <v>0</v>
      </c>
      <c r="G21" s="765">
        <f t="shared" ref="G21:H21" si="2">SUM(G22:G28)</f>
        <v>0</v>
      </c>
      <c r="H21" s="765">
        <f t="shared" si="2"/>
        <v>0</v>
      </c>
    </row>
    <row r="22" spans="1:11" s="353" customFormat="1" ht="12.75" customHeight="1">
      <c r="B22" s="766" t="s">
        <v>1330</v>
      </c>
      <c r="F22" s="767"/>
      <c r="G22" s="767"/>
      <c r="H22" s="765">
        <f t="shared" si="1"/>
        <v>0</v>
      </c>
    </row>
    <row r="23" spans="1:11" s="353" customFormat="1" ht="12.75" customHeight="1">
      <c r="B23" s="766" t="s">
        <v>502</v>
      </c>
      <c r="F23" s="767"/>
      <c r="G23" s="767"/>
      <c r="H23" s="765">
        <f t="shared" si="1"/>
        <v>0</v>
      </c>
      <c r="J23" s="768"/>
      <c r="K23" s="768"/>
    </row>
    <row r="24" spans="1:11" s="353" customFormat="1" ht="12.75" customHeight="1">
      <c r="B24" s="766" t="s">
        <v>503</v>
      </c>
      <c r="F24" s="767"/>
      <c r="G24" s="767"/>
      <c r="H24" s="765">
        <f t="shared" si="1"/>
        <v>0</v>
      </c>
      <c r="J24" s="768"/>
      <c r="K24" s="768"/>
    </row>
    <row r="25" spans="1:11" s="353" customFormat="1" ht="12.75" customHeight="1">
      <c r="B25" s="766" t="s">
        <v>504</v>
      </c>
      <c r="F25" s="767"/>
      <c r="G25" s="767"/>
      <c r="H25" s="765">
        <f t="shared" si="1"/>
        <v>0</v>
      </c>
    </row>
    <row r="26" spans="1:11" s="353" customFormat="1" ht="12.75" customHeight="1">
      <c r="B26" s="766" t="s">
        <v>505</v>
      </c>
      <c r="F26" s="767"/>
      <c r="G26" s="767"/>
      <c r="H26" s="765">
        <f t="shared" si="1"/>
        <v>0</v>
      </c>
      <c r="J26" s="768"/>
      <c r="K26" s="768"/>
    </row>
    <row r="27" spans="1:11" s="353" customFormat="1" ht="12.75" customHeight="1">
      <c r="B27" s="766" t="s">
        <v>507</v>
      </c>
      <c r="F27" s="767"/>
      <c r="G27" s="767"/>
      <c r="H27" s="765">
        <f t="shared" si="1"/>
        <v>0</v>
      </c>
    </row>
    <row r="28" spans="1:11" s="353" customFormat="1" ht="12.75" customHeight="1">
      <c r="B28" s="766" t="s">
        <v>509</v>
      </c>
      <c r="F28" s="767"/>
      <c r="G28" s="767"/>
      <c r="H28" s="765">
        <f t="shared" si="1"/>
        <v>0</v>
      </c>
    </row>
    <row r="29" spans="1:11" s="353" customFormat="1" ht="12.75" customHeight="1">
      <c r="A29" s="764" t="s">
        <v>511</v>
      </c>
      <c r="F29" s="765">
        <f>SUM(F30:F34)</f>
        <v>0</v>
      </c>
      <c r="G29" s="765">
        <f t="shared" ref="G29:H29" si="3">SUM(G30:G34)</f>
        <v>0</v>
      </c>
      <c r="H29" s="765">
        <f t="shared" si="3"/>
        <v>0</v>
      </c>
    </row>
    <row r="30" spans="1:11" s="353" customFormat="1" ht="12.75" customHeight="1">
      <c r="B30" s="766" t="s">
        <v>608</v>
      </c>
      <c r="F30" s="767"/>
      <c r="G30" s="767"/>
      <c r="H30" s="765">
        <f t="shared" si="1"/>
        <v>0</v>
      </c>
    </row>
    <row r="31" spans="1:11" s="353" customFormat="1" ht="12.75" customHeight="1">
      <c r="B31" s="766" t="s">
        <v>513</v>
      </c>
      <c r="F31" s="767"/>
      <c r="G31" s="767"/>
      <c r="H31" s="765">
        <f t="shared" si="1"/>
        <v>0</v>
      </c>
    </row>
    <row r="32" spans="1:11" s="353" customFormat="1" ht="12.75" customHeight="1">
      <c r="B32" s="766" t="s">
        <v>609</v>
      </c>
      <c r="F32" s="767"/>
      <c r="G32" s="767"/>
      <c r="H32" s="765">
        <f t="shared" si="1"/>
        <v>0</v>
      </c>
    </row>
    <row r="33" spans="1:8" s="353" customFormat="1" ht="12.75" customHeight="1">
      <c r="B33" s="766" t="s">
        <v>515</v>
      </c>
      <c r="F33" s="767"/>
      <c r="G33" s="767"/>
      <c r="H33" s="765">
        <f t="shared" si="1"/>
        <v>0</v>
      </c>
    </row>
    <row r="34" spans="1:8" s="353" customFormat="1" ht="12.75" customHeight="1">
      <c r="B34" s="766" t="s">
        <v>611</v>
      </c>
      <c r="F34" s="767"/>
      <c r="G34" s="767"/>
      <c r="H34" s="765">
        <f t="shared" si="1"/>
        <v>0</v>
      </c>
    </row>
    <row r="35" spans="1:8" s="353" customFormat="1" ht="12.75" customHeight="1">
      <c r="A35" s="764" t="s">
        <v>516</v>
      </c>
      <c r="F35" s="765">
        <f>SUM(F36:F38)</f>
        <v>0</v>
      </c>
      <c r="G35" s="765">
        <f t="shared" ref="G35:H35" si="4">SUM(G36:G38)</f>
        <v>0</v>
      </c>
      <c r="H35" s="765">
        <f t="shared" si="4"/>
        <v>0</v>
      </c>
    </row>
    <row r="36" spans="1:8" s="353" customFormat="1" ht="12.75" customHeight="1">
      <c r="B36" s="766" t="s">
        <v>518</v>
      </c>
      <c r="F36" s="767"/>
      <c r="G36" s="767"/>
      <c r="H36" s="765">
        <f t="shared" si="1"/>
        <v>0</v>
      </c>
    </row>
    <row r="37" spans="1:8" s="353" customFormat="1" ht="12.75" customHeight="1">
      <c r="B37" s="766" t="s">
        <v>637</v>
      </c>
      <c r="F37" s="767"/>
      <c r="G37" s="767"/>
      <c r="H37" s="765">
        <f t="shared" si="1"/>
        <v>0</v>
      </c>
    </row>
    <row r="38" spans="1:8" s="353" customFormat="1" ht="12.75" customHeight="1">
      <c r="B38" s="766" t="s">
        <v>521</v>
      </c>
      <c r="F38" s="767"/>
      <c r="G38" s="767"/>
      <c r="H38" s="765">
        <f t="shared" si="1"/>
        <v>0</v>
      </c>
    </row>
    <row r="39" spans="1:8" s="353" customFormat="1" ht="12.75" customHeight="1">
      <c r="A39" s="764" t="s">
        <v>523</v>
      </c>
      <c r="F39" s="765">
        <f>SUM(F40)</f>
        <v>0</v>
      </c>
      <c r="G39" s="765">
        <f t="shared" ref="G39:H39" si="5">SUM(G40)</f>
        <v>0</v>
      </c>
      <c r="H39" s="765">
        <f t="shared" si="5"/>
        <v>0</v>
      </c>
    </row>
    <row r="40" spans="1:8" s="353" customFormat="1" ht="12.75" customHeight="1">
      <c r="B40" s="766" t="s">
        <v>612</v>
      </c>
      <c r="F40" s="767"/>
      <c r="G40" s="767"/>
      <c r="H40" s="765">
        <f t="shared" si="1"/>
        <v>0</v>
      </c>
    </row>
    <row r="41" spans="1:8" s="353" customFormat="1" ht="12.75" customHeight="1">
      <c r="A41" s="764" t="s">
        <v>526</v>
      </c>
      <c r="F41" s="765">
        <f>SUM(F42)</f>
        <v>0</v>
      </c>
      <c r="G41" s="765">
        <f t="shared" ref="G41:H41" si="6">SUM(G42)</f>
        <v>0</v>
      </c>
      <c r="H41" s="765">
        <f t="shared" si="6"/>
        <v>0</v>
      </c>
    </row>
    <row r="42" spans="1:8" s="353" customFormat="1" ht="12.75" customHeight="1">
      <c r="B42" s="766" t="s">
        <v>613</v>
      </c>
      <c r="F42" s="767"/>
      <c r="G42" s="767"/>
      <c r="H42" s="765">
        <f t="shared" si="1"/>
        <v>0</v>
      </c>
    </row>
    <row r="43" spans="1:8" s="353" customFormat="1" ht="12.75" customHeight="1">
      <c r="A43" s="764" t="s">
        <v>528</v>
      </c>
      <c r="F43" s="765">
        <f>SUM(F44:F45)</f>
        <v>0</v>
      </c>
      <c r="G43" s="765">
        <f t="shared" ref="G43:H43" si="7">SUM(G44:G45)</f>
        <v>0</v>
      </c>
      <c r="H43" s="765">
        <f t="shared" si="7"/>
        <v>0</v>
      </c>
    </row>
    <row r="44" spans="1:8" s="353" customFormat="1" ht="12.75" customHeight="1">
      <c r="B44" s="766" t="s">
        <v>529</v>
      </c>
      <c r="F44" s="767"/>
      <c r="G44" s="767"/>
      <c r="H44" s="765">
        <f t="shared" si="1"/>
        <v>0</v>
      </c>
    </row>
    <row r="45" spans="1:8" s="353" customFormat="1" ht="12.75" customHeight="1">
      <c r="B45" s="766" t="s">
        <v>1051</v>
      </c>
      <c r="F45" s="767"/>
      <c r="G45" s="767"/>
      <c r="H45" s="765">
        <f t="shared" si="1"/>
        <v>0</v>
      </c>
    </row>
    <row r="46" spans="1:8" s="353" customFormat="1" ht="9" customHeight="1">
      <c r="B46" s="345"/>
      <c r="F46" s="767"/>
      <c r="G46" s="767"/>
      <c r="H46" s="765">
        <f t="shared" si="1"/>
        <v>0</v>
      </c>
    </row>
    <row r="47" spans="1:8" s="353" customFormat="1" ht="12.75" customHeight="1">
      <c r="B47" s="764" t="s">
        <v>614</v>
      </c>
      <c r="F47" s="770">
        <f>SUM(F13+F21+F29+F35+F39+F41+F43)</f>
        <v>3107131.04</v>
      </c>
      <c r="G47" s="770">
        <f t="shared" ref="G47:H47" si="8">SUM(G13+G21+G29+G35+G39+G41+G43)</f>
        <v>0</v>
      </c>
      <c r="H47" s="770">
        <f t="shared" si="8"/>
        <v>3107131.04</v>
      </c>
    </row>
    <row r="48" spans="1:8" s="353" customFormat="1" ht="7.5" customHeight="1">
      <c r="B48" s="766"/>
      <c r="F48" s="767"/>
      <c r="G48" s="767"/>
      <c r="H48" s="765">
        <f t="shared" si="1"/>
        <v>0</v>
      </c>
    </row>
    <row r="49" spans="1:8" s="353" customFormat="1" ht="12.75" customHeight="1">
      <c r="A49" s="764" t="s">
        <v>616</v>
      </c>
      <c r="F49" s="767"/>
      <c r="G49" s="767"/>
      <c r="H49" s="765">
        <f t="shared" si="1"/>
        <v>0</v>
      </c>
    </row>
    <row r="50" spans="1:8" s="353" customFormat="1" ht="12.75" customHeight="1">
      <c r="A50" s="764" t="s">
        <v>533</v>
      </c>
      <c r="F50" s="765">
        <f>SUM(F51:F54)</f>
        <v>0</v>
      </c>
      <c r="G50" s="765">
        <f>SUM(G51:G54)</f>
        <v>0</v>
      </c>
      <c r="H50" s="765">
        <f>SUM(H51:H54)</f>
        <v>0</v>
      </c>
    </row>
    <row r="51" spans="1:8" s="353" customFormat="1" ht="12.75" customHeight="1">
      <c r="B51" s="766" t="s">
        <v>1566</v>
      </c>
      <c r="F51" s="767"/>
      <c r="G51" s="767"/>
      <c r="H51" s="765">
        <f t="shared" si="1"/>
        <v>0</v>
      </c>
    </row>
    <row r="52" spans="1:8" s="353" customFormat="1" ht="12.75" customHeight="1">
      <c r="B52" s="766" t="s">
        <v>535</v>
      </c>
      <c r="F52" s="767"/>
      <c r="G52" s="767"/>
      <c r="H52" s="765">
        <f t="shared" si="1"/>
        <v>0</v>
      </c>
    </row>
    <row r="53" spans="1:8" s="353" customFormat="1" ht="12.75" customHeight="1">
      <c r="B53" s="766" t="s">
        <v>537</v>
      </c>
      <c r="F53" s="767"/>
      <c r="G53" s="767"/>
      <c r="H53" s="765">
        <f t="shared" si="1"/>
        <v>0</v>
      </c>
    </row>
    <row r="54" spans="1:8" s="353" customFormat="1" ht="12.75" customHeight="1">
      <c r="B54" s="766" t="s">
        <v>539</v>
      </c>
      <c r="F54" s="767"/>
      <c r="G54" s="767"/>
      <c r="H54" s="765">
        <f t="shared" si="1"/>
        <v>0</v>
      </c>
    </row>
    <row r="55" spans="1:8" s="353" customFormat="1" ht="12.75" customHeight="1">
      <c r="A55" s="764" t="s">
        <v>540</v>
      </c>
      <c r="F55" s="765">
        <f>SUM(F56:F60)</f>
        <v>0</v>
      </c>
      <c r="G55" s="765">
        <f t="shared" ref="G55:H55" si="9">SUM(G56:G60)</f>
        <v>0</v>
      </c>
      <c r="H55" s="765">
        <f t="shared" si="9"/>
        <v>0</v>
      </c>
    </row>
    <row r="56" spans="1:8" s="353" customFormat="1" ht="12.75" customHeight="1">
      <c r="B56" s="771" t="s">
        <v>1324</v>
      </c>
      <c r="F56" s="767"/>
      <c r="G56" s="767"/>
      <c r="H56" s="765">
        <f t="shared" si="1"/>
        <v>0</v>
      </c>
    </row>
    <row r="57" spans="1:8" s="353" customFormat="1" ht="12.75" customHeight="1">
      <c r="B57" s="766" t="s">
        <v>542</v>
      </c>
      <c r="F57" s="767"/>
      <c r="G57" s="767"/>
      <c r="H57" s="765">
        <f t="shared" si="1"/>
        <v>0</v>
      </c>
    </row>
    <row r="58" spans="1:8" s="353" customFormat="1" ht="12.75" customHeight="1">
      <c r="B58" s="766" t="s">
        <v>544</v>
      </c>
      <c r="F58" s="767"/>
      <c r="G58" s="767"/>
      <c r="H58" s="765">
        <f t="shared" si="1"/>
        <v>0</v>
      </c>
    </row>
    <row r="59" spans="1:8" s="353" customFormat="1" ht="12.75" customHeight="1">
      <c r="B59" s="766" t="s">
        <v>545</v>
      </c>
      <c r="F59" s="767"/>
      <c r="G59" s="767"/>
      <c r="H59" s="765">
        <f t="shared" si="1"/>
        <v>0</v>
      </c>
    </row>
    <row r="60" spans="1:8" s="353" customFormat="1" ht="12.75" customHeight="1">
      <c r="B60" s="766" t="s">
        <v>619</v>
      </c>
      <c r="F60" s="767"/>
      <c r="G60" s="767"/>
      <c r="H60" s="765">
        <f t="shared" si="1"/>
        <v>0</v>
      </c>
    </row>
    <row r="61" spans="1:8" s="353" customFormat="1" ht="12.75" customHeight="1">
      <c r="A61" s="764" t="s">
        <v>547</v>
      </c>
      <c r="F61" s="765">
        <f>SUM(F62:F67)</f>
        <v>0</v>
      </c>
      <c r="G61" s="765">
        <f t="shared" ref="G61:H61" si="10">SUM(G62:G67)</f>
        <v>0</v>
      </c>
      <c r="H61" s="765">
        <f t="shared" si="10"/>
        <v>0</v>
      </c>
    </row>
    <row r="62" spans="1:8" s="353" customFormat="1" ht="12.75" customHeight="1">
      <c r="B62" s="766" t="s">
        <v>549</v>
      </c>
      <c r="F62" s="767"/>
      <c r="G62" s="767"/>
      <c r="H62" s="765">
        <f t="shared" si="1"/>
        <v>0</v>
      </c>
    </row>
    <row r="63" spans="1:8" s="353" customFormat="1" ht="12.75" customHeight="1">
      <c r="B63" s="766" t="s">
        <v>551</v>
      </c>
      <c r="F63" s="767"/>
      <c r="G63" s="767"/>
      <c r="H63" s="765">
        <f t="shared" si="1"/>
        <v>0</v>
      </c>
    </row>
    <row r="64" spans="1:8" s="353" customFormat="1" ht="12.75" customHeight="1">
      <c r="B64" s="766" t="s">
        <v>553</v>
      </c>
      <c r="F64" s="767"/>
      <c r="G64" s="767"/>
      <c r="H64" s="765">
        <f t="shared" si="1"/>
        <v>0</v>
      </c>
    </row>
    <row r="65" spans="1:9" s="353" customFormat="1" ht="12.75" customHeight="1">
      <c r="B65" s="766" t="s">
        <v>555</v>
      </c>
      <c r="F65" s="767"/>
      <c r="G65" s="767"/>
      <c r="H65" s="765">
        <f t="shared" si="1"/>
        <v>0</v>
      </c>
    </row>
    <row r="66" spans="1:9" s="353" customFormat="1" ht="12.75" customHeight="1">
      <c r="B66" s="766" t="s">
        <v>557</v>
      </c>
      <c r="F66" s="767"/>
      <c r="G66" s="767"/>
      <c r="H66" s="765">
        <f t="shared" si="1"/>
        <v>0</v>
      </c>
      <c r="I66" s="768"/>
    </row>
    <row r="67" spans="1:9" s="353" customFormat="1" ht="12.75" customHeight="1">
      <c r="B67" s="766" t="s">
        <v>558</v>
      </c>
      <c r="F67" s="767"/>
      <c r="G67" s="767"/>
      <c r="H67" s="765">
        <f t="shared" si="1"/>
        <v>0</v>
      </c>
    </row>
    <row r="68" spans="1:9" s="353" customFormat="1" ht="12.75" customHeight="1">
      <c r="A68" s="764" t="s">
        <v>559</v>
      </c>
      <c r="F68" s="765">
        <f>SUM(F69:F76)</f>
        <v>0</v>
      </c>
      <c r="G68" s="765">
        <f t="shared" ref="G68:H68" si="11">SUM(G69:G76)</f>
        <v>0</v>
      </c>
      <c r="H68" s="765">
        <f t="shared" si="11"/>
        <v>0</v>
      </c>
    </row>
    <row r="69" spans="1:9" s="353" customFormat="1" ht="12.75" customHeight="1">
      <c r="B69" s="766" t="s">
        <v>560</v>
      </c>
      <c r="F69" s="767"/>
      <c r="G69" s="767"/>
      <c r="H69" s="765">
        <f t="shared" si="1"/>
        <v>0</v>
      </c>
    </row>
    <row r="70" spans="1:9" s="353" customFormat="1" ht="12.75" customHeight="1">
      <c r="B70" s="766" t="s">
        <v>561</v>
      </c>
      <c r="F70" s="767"/>
      <c r="G70" s="767"/>
      <c r="H70" s="765">
        <f t="shared" si="1"/>
        <v>0</v>
      </c>
    </row>
    <row r="71" spans="1:9" s="353" customFormat="1" ht="12.75" customHeight="1">
      <c r="B71" s="766" t="s">
        <v>563</v>
      </c>
      <c r="F71" s="767"/>
      <c r="G71" s="767"/>
      <c r="H71" s="765">
        <f t="shared" si="1"/>
        <v>0</v>
      </c>
    </row>
    <row r="72" spans="1:9" s="353" customFormat="1" ht="12.75" customHeight="1">
      <c r="B72" s="766" t="s">
        <v>564</v>
      </c>
      <c r="F72" s="767"/>
      <c r="G72" s="767"/>
      <c r="H72" s="765">
        <f t="shared" si="1"/>
        <v>0</v>
      </c>
    </row>
    <row r="73" spans="1:9" s="353" customFormat="1" ht="12.75" customHeight="1">
      <c r="B73" s="766" t="s">
        <v>566</v>
      </c>
      <c r="F73" s="767"/>
      <c r="G73" s="767"/>
      <c r="H73" s="765">
        <f t="shared" si="1"/>
        <v>0</v>
      </c>
    </row>
    <row r="74" spans="1:9" s="353" customFormat="1" ht="12.75" customHeight="1">
      <c r="B74" s="766" t="s">
        <v>567</v>
      </c>
      <c r="F74" s="767"/>
      <c r="G74" s="767"/>
      <c r="H74" s="765">
        <f t="shared" si="1"/>
        <v>0</v>
      </c>
    </row>
    <row r="75" spans="1:9" s="353" customFormat="1" ht="12.75" customHeight="1">
      <c r="B75" s="766" t="s">
        <v>568</v>
      </c>
      <c r="F75" s="767"/>
      <c r="G75" s="767"/>
      <c r="H75" s="765">
        <f t="shared" si="1"/>
        <v>0</v>
      </c>
    </row>
    <row r="76" spans="1:9" s="353" customFormat="1" ht="12.75" customHeight="1">
      <c r="B76" s="766" t="s">
        <v>569</v>
      </c>
      <c r="F76" s="767"/>
      <c r="G76" s="767"/>
      <c r="H76" s="765">
        <f t="shared" si="1"/>
        <v>0</v>
      </c>
    </row>
    <row r="77" spans="1:9" s="353" customFormat="1" ht="12.75" customHeight="1">
      <c r="A77" s="764" t="s">
        <v>570</v>
      </c>
      <c r="F77" s="765">
        <f>SUM(F78:F82)</f>
        <v>0</v>
      </c>
      <c r="G77" s="765">
        <f t="shared" ref="G77:H77" si="12">SUM(G78:G82)</f>
        <v>0</v>
      </c>
      <c r="H77" s="765">
        <f t="shared" si="12"/>
        <v>0</v>
      </c>
    </row>
    <row r="78" spans="1:9" s="353" customFormat="1" ht="12.75" customHeight="1">
      <c r="B78" s="766" t="s">
        <v>572</v>
      </c>
      <c r="F78" s="767"/>
      <c r="G78" s="767"/>
      <c r="H78" s="765">
        <f t="shared" ref="H78:H103" si="13">SUM(F78:G78)</f>
        <v>0</v>
      </c>
    </row>
    <row r="79" spans="1:9" s="353" customFormat="1" ht="12.75" customHeight="1">
      <c r="B79" s="766" t="s">
        <v>573</v>
      </c>
      <c r="F79" s="767"/>
      <c r="G79" s="767"/>
      <c r="H79" s="765">
        <f t="shared" si="13"/>
        <v>0</v>
      </c>
    </row>
    <row r="80" spans="1:9" s="353" customFormat="1" ht="12.75" customHeight="1">
      <c r="B80" s="766" t="s">
        <v>574</v>
      </c>
      <c r="F80" s="767"/>
      <c r="G80" s="767"/>
      <c r="H80" s="765">
        <f t="shared" si="13"/>
        <v>0</v>
      </c>
    </row>
    <row r="81" spans="1:8" s="353" customFormat="1" ht="12.75" customHeight="1">
      <c r="B81" s="766" t="s">
        <v>576</v>
      </c>
      <c r="F81" s="767"/>
      <c r="G81" s="767"/>
      <c r="H81" s="765">
        <f t="shared" si="13"/>
        <v>0</v>
      </c>
    </row>
    <row r="82" spans="1:8" s="353" customFormat="1" ht="12.75" customHeight="1">
      <c r="B82" s="766" t="s">
        <v>578</v>
      </c>
      <c r="F82" s="767"/>
      <c r="G82" s="767"/>
      <c r="H82" s="765">
        <f t="shared" si="13"/>
        <v>0</v>
      </c>
    </row>
    <row r="83" spans="1:8" s="353" customFormat="1" ht="12.75" customHeight="1">
      <c r="A83" s="764" t="s">
        <v>580</v>
      </c>
      <c r="F83" s="765">
        <f>SUM(F84:F87)</f>
        <v>0</v>
      </c>
      <c r="G83" s="765">
        <f t="shared" ref="G83:H83" si="14">SUM(G84:G87)</f>
        <v>0</v>
      </c>
      <c r="H83" s="765">
        <f t="shared" si="14"/>
        <v>0</v>
      </c>
    </row>
    <row r="84" spans="1:8" s="353" customFormat="1" ht="12.75" customHeight="1">
      <c r="B84" s="766" t="s">
        <v>626</v>
      </c>
      <c r="F84" s="767"/>
      <c r="G84" s="767"/>
      <c r="H84" s="765">
        <f t="shared" si="13"/>
        <v>0</v>
      </c>
    </row>
    <row r="85" spans="1:8" s="353" customFormat="1" ht="12.75" customHeight="1">
      <c r="B85" s="766" t="s">
        <v>627</v>
      </c>
      <c r="F85" s="767"/>
      <c r="G85" s="767"/>
      <c r="H85" s="765">
        <f t="shared" si="13"/>
        <v>0</v>
      </c>
    </row>
    <row r="86" spans="1:8" s="353" customFormat="1" ht="12.75" customHeight="1">
      <c r="B86" s="766" t="s">
        <v>628</v>
      </c>
      <c r="F86" s="767"/>
      <c r="G86" s="767"/>
      <c r="H86" s="765">
        <f t="shared" si="13"/>
        <v>0</v>
      </c>
    </row>
    <row r="87" spans="1:8" s="353" customFormat="1" ht="12.75" customHeight="1">
      <c r="B87" s="766" t="s">
        <v>585</v>
      </c>
      <c r="F87" s="767"/>
      <c r="G87" s="767"/>
      <c r="H87" s="765">
        <f t="shared" si="13"/>
        <v>0</v>
      </c>
    </row>
    <row r="88" spans="1:8" s="353" customFormat="1" ht="12.75" customHeight="1">
      <c r="A88" s="764" t="s">
        <v>587</v>
      </c>
      <c r="F88" s="765">
        <f>SUM(F89:F94)</f>
        <v>0</v>
      </c>
      <c r="G88" s="765">
        <f t="shared" ref="G88:H88" si="15">SUM(G89:G94)</f>
        <v>0</v>
      </c>
      <c r="H88" s="765">
        <f t="shared" si="15"/>
        <v>0</v>
      </c>
    </row>
    <row r="89" spans="1:8" s="353" customFormat="1" ht="12.75" customHeight="1">
      <c r="B89" s="766" t="s">
        <v>589</v>
      </c>
      <c r="F89" s="767"/>
      <c r="G89" s="767"/>
      <c r="H89" s="765">
        <f t="shared" si="13"/>
        <v>0</v>
      </c>
    </row>
    <row r="90" spans="1:8" s="353" customFormat="1" ht="12.75" customHeight="1">
      <c r="B90" s="766" t="s">
        <v>629</v>
      </c>
      <c r="F90" s="767"/>
      <c r="G90" s="767"/>
      <c r="H90" s="765">
        <f t="shared" si="13"/>
        <v>0</v>
      </c>
    </row>
    <row r="91" spans="1:8" ht="12.75" customHeight="1">
      <c r="A91" s="353"/>
      <c r="B91" s="766" t="s">
        <v>591</v>
      </c>
      <c r="C91" s="353"/>
      <c r="D91" s="353"/>
      <c r="E91" s="353"/>
      <c r="F91" s="767"/>
      <c r="G91" s="767"/>
      <c r="H91" s="765">
        <f t="shared" si="13"/>
        <v>0</v>
      </c>
    </row>
    <row r="92" spans="1:8" ht="12.75" customHeight="1">
      <c r="A92" s="353"/>
      <c r="B92" s="766" t="s">
        <v>592</v>
      </c>
      <c r="C92" s="353"/>
      <c r="D92" s="353"/>
      <c r="E92" s="353"/>
      <c r="F92" s="767"/>
      <c r="G92" s="767"/>
      <c r="H92" s="765">
        <f t="shared" si="13"/>
        <v>0</v>
      </c>
    </row>
    <row r="93" spans="1:8" ht="12.75" customHeight="1">
      <c r="A93" s="353"/>
      <c r="B93" s="766" t="s">
        <v>593</v>
      </c>
      <c r="C93" s="353"/>
      <c r="D93" s="353"/>
      <c r="E93" s="353"/>
      <c r="F93" s="767"/>
      <c r="G93" s="767"/>
      <c r="H93" s="765">
        <f t="shared" si="13"/>
        <v>0</v>
      </c>
    </row>
    <row r="94" spans="1:8" ht="12.75" customHeight="1">
      <c r="A94" s="353"/>
      <c r="B94" s="349" t="s">
        <v>594</v>
      </c>
      <c r="C94" s="353"/>
      <c r="D94" s="353"/>
      <c r="E94" s="353"/>
      <c r="F94" s="767"/>
      <c r="G94" s="767"/>
      <c r="H94" s="765">
        <f t="shared" si="13"/>
        <v>0</v>
      </c>
    </row>
    <row r="95" spans="1:8" ht="12.75" customHeight="1">
      <c r="A95" s="352" t="s">
        <v>1343</v>
      </c>
      <c r="C95" s="353"/>
      <c r="D95" s="353"/>
      <c r="E95" s="353"/>
      <c r="F95" s="765">
        <f>SUM(F96:F97)</f>
        <v>0</v>
      </c>
      <c r="G95" s="765">
        <f t="shared" ref="G95:H95" si="16">SUM(G96:G97)</f>
        <v>0</v>
      </c>
      <c r="H95" s="765">
        <f t="shared" si="16"/>
        <v>0</v>
      </c>
    </row>
    <row r="96" spans="1:8" ht="12.75" customHeight="1">
      <c r="A96" s="353"/>
      <c r="B96" s="349" t="s">
        <v>1528</v>
      </c>
      <c r="C96" s="353"/>
      <c r="D96" s="353"/>
      <c r="E96" s="353"/>
      <c r="F96" s="767"/>
      <c r="G96" s="767"/>
      <c r="H96" s="765">
        <f t="shared" si="13"/>
        <v>0</v>
      </c>
    </row>
    <row r="97" spans="1:8" ht="12.75" customHeight="1">
      <c r="A97" s="353"/>
      <c r="B97" s="763" t="s">
        <v>1344</v>
      </c>
      <c r="C97" s="353"/>
      <c r="D97" s="353"/>
      <c r="E97" s="353"/>
      <c r="F97" s="767"/>
      <c r="G97" s="767"/>
      <c r="H97" s="765">
        <f t="shared" si="13"/>
        <v>0</v>
      </c>
    </row>
    <row r="98" spans="1:8" ht="12.75" customHeight="1">
      <c r="A98" s="352" t="s">
        <v>595</v>
      </c>
      <c r="C98" s="353"/>
      <c r="D98" s="353"/>
      <c r="E98" s="353"/>
      <c r="F98" s="765">
        <f>SUM(F99:F100)</f>
        <v>0</v>
      </c>
      <c r="G98" s="765">
        <f t="shared" ref="G98:H98" si="17">SUM(G99:G100)</f>
        <v>0</v>
      </c>
      <c r="H98" s="765">
        <f t="shared" si="17"/>
        <v>0</v>
      </c>
    </row>
    <row r="99" spans="1:8" ht="12.75" customHeight="1">
      <c r="A99" s="353"/>
      <c r="B99" s="349" t="s">
        <v>1533</v>
      </c>
      <c r="C99" s="353"/>
      <c r="D99" s="353"/>
      <c r="E99" s="353"/>
      <c r="F99" s="767"/>
      <c r="G99" s="767"/>
      <c r="H99" s="765">
        <f t="shared" si="13"/>
        <v>0</v>
      </c>
    </row>
    <row r="100" spans="1:8" ht="12.75" customHeight="1">
      <c r="A100" s="353"/>
      <c r="B100" s="349" t="s">
        <v>596</v>
      </c>
      <c r="C100" s="353"/>
      <c r="D100" s="353"/>
      <c r="E100" s="353"/>
      <c r="F100" s="767"/>
      <c r="G100" s="767"/>
      <c r="H100" s="765">
        <f t="shared" si="13"/>
        <v>0</v>
      </c>
    </row>
    <row r="101" spans="1:8" ht="7.5" customHeight="1">
      <c r="A101" s="353"/>
      <c r="B101" s="353"/>
      <c r="C101" s="353"/>
      <c r="D101" s="353"/>
      <c r="E101" s="353"/>
      <c r="F101" s="767"/>
      <c r="G101" s="767"/>
      <c r="H101" s="765">
        <f t="shared" si="13"/>
        <v>0</v>
      </c>
    </row>
    <row r="102" spans="1:8" ht="12.75" customHeight="1">
      <c r="A102" s="353"/>
      <c r="B102" s="352" t="s">
        <v>632</v>
      </c>
      <c r="C102" s="353"/>
      <c r="D102" s="353"/>
      <c r="E102" s="353"/>
      <c r="F102" s="770">
        <f>SUM(F50+F55+F61+F68+F77+F83+F88+F95+F98)</f>
        <v>0</v>
      </c>
      <c r="G102" s="770">
        <f>SUM(G50+G55+G61+G68+G77+G83+G88+G95+G98)</f>
        <v>0</v>
      </c>
      <c r="H102" s="770">
        <f>SUM(H50+H55+H61+H68+H77+H83+H88+H95+H98)</f>
        <v>0</v>
      </c>
    </row>
    <row r="103" spans="1:8" ht="12.75" customHeight="1">
      <c r="A103" s="353"/>
      <c r="B103" s="349"/>
      <c r="C103" s="353"/>
      <c r="D103" s="353"/>
      <c r="E103" s="353"/>
      <c r="F103" s="767"/>
      <c r="G103" s="767"/>
      <c r="H103" s="765">
        <f t="shared" si="13"/>
        <v>0</v>
      </c>
    </row>
    <row r="104" spans="1:8" ht="12.75" customHeight="1">
      <c r="A104" s="349"/>
      <c r="B104" s="352" t="s">
        <v>634</v>
      </c>
      <c r="C104" s="349"/>
      <c r="D104" s="349"/>
      <c r="E104" s="349"/>
      <c r="F104" s="770">
        <f>SUM(F102+F47)</f>
        <v>3107131.04</v>
      </c>
      <c r="G104" s="770">
        <f>SUM(G102+G47)</f>
        <v>0</v>
      </c>
      <c r="H104" s="770">
        <f>SUM(H102+H47)</f>
        <v>3107131.04</v>
      </c>
    </row>
    <row r="105" spans="1:8" ht="12.75" customHeight="1">
      <c r="A105" s="349"/>
      <c r="B105" s="349"/>
      <c r="C105" s="349"/>
      <c r="D105" s="349"/>
      <c r="E105" s="349"/>
      <c r="F105" s="349"/>
      <c r="G105" s="355"/>
      <c r="H105" s="355"/>
    </row>
    <row r="106" spans="1:8" ht="12.75" customHeight="1">
      <c r="A106" s="349"/>
      <c r="B106" s="349"/>
      <c r="C106" s="349"/>
      <c r="D106" s="349"/>
      <c r="E106" s="349"/>
      <c r="F106" s="349"/>
      <c r="G106" s="355"/>
      <c r="H106" s="355"/>
    </row>
    <row r="107" spans="1:8" ht="12.75" customHeight="1">
      <c r="A107" s="349"/>
      <c r="B107" s="349"/>
      <c r="C107" s="349"/>
      <c r="D107" s="349"/>
      <c r="E107" s="349"/>
      <c r="F107" s="349"/>
      <c r="G107" s="355"/>
      <c r="H107" s="355"/>
    </row>
    <row r="108" spans="1:8" ht="12.75" customHeight="1">
      <c r="A108" s="349"/>
      <c r="B108" s="349"/>
      <c r="C108" s="349"/>
      <c r="D108" s="349"/>
      <c r="E108" s="349"/>
      <c r="F108" s="349"/>
      <c r="G108" s="355"/>
      <c r="H108" s="355"/>
    </row>
    <row r="109" spans="1:8">
      <c r="A109" s="349"/>
      <c r="B109" s="349"/>
      <c r="C109" s="349"/>
      <c r="D109" s="349"/>
      <c r="E109" s="349"/>
      <c r="F109" s="349"/>
      <c r="G109" s="355"/>
      <c r="H109" s="355"/>
    </row>
    <row r="110" spans="1:8">
      <c r="A110" s="349"/>
      <c r="B110" s="349"/>
      <c r="C110" s="349"/>
      <c r="D110" s="349"/>
      <c r="E110" s="349"/>
      <c r="F110" s="349"/>
      <c r="G110" s="355"/>
      <c r="H110" s="355"/>
    </row>
    <row r="111" spans="1:8">
      <c r="A111" s="1077" t="s">
        <v>1775</v>
      </c>
      <c r="B111" s="1077"/>
      <c r="C111" s="1077"/>
      <c r="D111" s="349"/>
      <c r="E111" s="1077" t="s">
        <v>1783</v>
      </c>
      <c r="F111" s="1077"/>
      <c r="G111" s="1077"/>
      <c r="H111" s="1077"/>
    </row>
    <row r="112" spans="1:8">
      <c r="A112" s="1070" t="s">
        <v>1776</v>
      </c>
      <c r="B112" s="1070"/>
      <c r="C112" s="1070"/>
      <c r="D112" s="349"/>
      <c r="E112" s="1070" t="s">
        <v>1784</v>
      </c>
      <c r="F112" s="1070"/>
      <c r="G112" s="1070"/>
      <c r="H112" s="1070"/>
    </row>
    <row r="113" spans="1:8">
      <c r="A113" s="759"/>
      <c r="B113" s="759"/>
      <c r="C113" s="759"/>
      <c r="D113" s="349"/>
      <c r="E113" s="759"/>
      <c r="F113" s="759"/>
      <c r="G113" s="759"/>
      <c r="H113" s="759"/>
    </row>
    <row r="114" spans="1:8">
      <c r="A114" s="349"/>
      <c r="B114" s="349"/>
      <c r="C114" s="349"/>
      <c r="D114" s="349"/>
      <c r="E114" s="349"/>
      <c r="F114" s="349"/>
      <c r="G114" s="355"/>
      <c r="H114" s="355"/>
    </row>
    <row r="115" spans="1:8" ht="15">
      <c r="A115" s="1071"/>
      <c r="B115" s="1071"/>
      <c r="C115" s="1071"/>
      <c r="D115" s="1071"/>
      <c r="E115" s="1071"/>
      <c r="F115" s="1071"/>
      <c r="G115" s="1071"/>
      <c r="H115" s="1071"/>
    </row>
    <row r="116" spans="1:8">
      <c r="A116" s="349"/>
      <c r="B116" s="349"/>
      <c r="C116" s="349"/>
      <c r="D116" s="349"/>
      <c r="E116" s="349"/>
      <c r="F116" s="349"/>
      <c r="G116" s="355"/>
      <c r="H116" s="355"/>
    </row>
    <row r="117" spans="1:8">
      <c r="G117" s="356"/>
      <c r="H117" s="356"/>
    </row>
  </sheetData>
  <mergeCells count="12">
    <mergeCell ref="I13:K14"/>
    <mergeCell ref="A111:C111"/>
    <mergeCell ref="E111:H111"/>
    <mergeCell ref="A112:C112"/>
    <mergeCell ref="E112:H112"/>
    <mergeCell ref="A115:H115"/>
    <mergeCell ref="A1:H1"/>
    <mergeCell ref="A2:H2"/>
    <mergeCell ref="A4:H4"/>
    <mergeCell ref="A5:H5"/>
    <mergeCell ref="A6:H6"/>
    <mergeCell ref="A10:E10"/>
  </mergeCells>
  <printOptions horizontalCentered="1"/>
  <pageMargins left="0.15748031496062992" right="0.15748031496062992" top="0.39370078740157483" bottom="0.15748031496062992" header="0" footer="0.15748031496062992"/>
  <pageSetup scale="50" orientation="portrait" r:id="rId1"/>
  <headerFooter alignWithMargins="0"/>
  <ignoredErrors>
    <ignoredError sqref="H14:H102" formula="1"/>
  </ignoredErrors>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rgb="FFB09A5B"/>
  </sheetPr>
  <dimension ref="A1:K97"/>
  <sheetViews>
    <sheetView zoomScale="85" zoomScaleNormal="85" workbookViewId="0">
      <pane ySplit="10" topLeftCell="A81" activePane="bottomLeft" state="frozen"/>
      <selection sqref="A1:K1"/>
      <selection pane="bottomLeft" sqref="A1:K1"/>
    </sheetView>
  </sheetViews>
  <sheetFormatPr baseColWidth="10" defaultRowHeight="12.75"/>
  <cols>
    <col min="1" max="1" width="5.7109375" style="345" customWidth="1"/>
    <col min="2" max="2" width="92.140625" style="345" customWidth="1"/>
    <col min="3" max="3" width="10.7109375" style="345" customWidth="1"/>
    <col min="4" max="4" width="5.7109375" style="345" customWidth="1"/>
    <col min="5" max="6" width="21.5703125" style="345" customWidth="1"/>
    <col min="7" max="7" width="20.140625" style="345" customWidth="1"/>
    <col min="8" max="8" width="20.28515625" style="345" customWidth="1"/>
    <col min="9" max="16384" width="11.42578125" style="345"/>
  </cols>
  <sheetData>
    <row r="1" spans="1:11" ht="18" customHeight="1">
      <c r="A1" s="1071" t="s">
        <v>0</v>
      </c>
      <c r="B1" s="1071"/>
      <c r="C1" s="1071"/>
      <c r="D1" s="1071"/>
      <c r="E1" s="1071"/>
      <c r="F1" s="1071"/>
      <c r="G1" s="1071"/>
      <c r="H1" s="1071"/>
      <c r="I1" s="344"/>
      <c r="J1" s="344"/>
    </row>
    <row r="2" spans="1:11" ht="18" customHeight="1">
      <c r="A2" s="1071" t="str">
        <f>'1.ACTIVO LD y ETIQ.'!A2:H2</f>
        <v>SECRETARIA EJECUTIVA DEL SISTEMA ANTICORRUPCION DEL ESTADO DE CHIAPAS</v>
      </c>
      <c r="B2" s="1071"/>
      <c r="C2" s="1071"/>
      <c r="D2" s="1071"/>
      <c r="E2" s="1071"/>
      <c r="F2" s="1071"/>
      <c r="G2" s="1071"/>
      <c r="H2" s="1071"/>
      <c r="I2" s="344"/>
      <c r="J2" s="344"/>
    </row>
    <row r="3" spans="1:11" ht="9.9499999999999993" customHeight="1">
      <c r="A3" s="760"/>
      <c r="B3" s="760"/>
      <c r="C3" s="760"/>
      <c r="D3" s="760"/>
      <c r="E3" s="760"/>
      <c r="F3" s="760"/>
      <c r="G3" s="760"/>
      <c r="H3" s="760"/>
      <c r="I3" s="344"/>
      <c r="J3" s="344"/>
    </row>
    <row r="4" spans="1:11" ht="18" customHeight="1">
      <c r="A4" s="1071" t="s">
        <v>1782</v>
      </c>
      <c r="B4" s="1071"/>
      <c r="C4" s="1071"/>
      <c r="D4" s="1071"/>
      <c r="E4" s="1071"/>
      <c r="F4" s="1071"/>
      <c r="G4" s="1071"/>
      <c r="H4" s="1071"/>
      <c r="I4" s="344"/>
      <c r="J4" s="344"/>
    </row>
    <row r="5" spans="1:11" ht="18" customHeight="1">
      <c r="A5" s="1071" t="s">
        <v>1727</v>
      </c>
      <c r="B5" s="1071"/>
      <c r="C5" s="1071"/>
      <c r="D5" s="1071"/>
      <c r="E5" s="1071"/>
      <c r="F5" s="1071"/>
      <c r="G5" s="1071"/>
      <c r="H5" s="1071"/>
      <c r="I5" s="344"/>
      <c r="J5" s="344"/>
    </row>
    <row r="6" spans="1:11" ht="18" customHeight="1">
      <c r="A6" s="1071" t="str">
        <f>'1.ACTIVO LD y ETIQ.'!A6:H6</f>
        <v>DEL 1 DE ENERO AL 31 DE MARZO DE 2021</v>
      </c>
      <c r="B6" s="1071"/>
      <c r="C6" s="1071"/>
      <c r="D6" s="1071"/>
      <c r="E6" s="1071"/>
      <c r="F6" s="1071"/>
      <c r="G6" s="1071"/>
      <c r="H6" s="1071"/>
      <c r="I6" s="344"/>
      <c r="J6" s="344"/>
    </row>
    <row r="7" spans="1:11" ht="15">
      <c r="A7" s="760"/>
      <c r="B7" s="760"/>
      <c r="C7" s="760"/>
      <c r="D7" s="760"/>
      <c r="E7" s="760"/>
      <c r="F7" s="760"/>
      <c r="G7" s="760"/>
      <c r="H7" s="762" t="s">
        <v>485</v>
      </c>
      <c r="I7" s="344"/>
      <c r="J7" s="344"/>
    </row>
    <row r="8" spans="1:11" ht="15">
      <c r="A8" s="760"/>
      <c r="B8" s="760"/>
      <c r="C8" s="760"/>
      <c r="D8" s="760"/>
      <c r="E8" s="760"/>
      <c r="F8" s="760"/>
      <c r="G8" s="350" t="s">
        <v>5</v>
      </c>
      <c r="H8" s="351">
        <f>'1.ACTIVO LD y ETIQ.'!H8</f>
        <v>44314</v>
      </c>
      <c r="I8" s="344"/>
      <c r="J8" s="344"/>
    </row>
    <row r="9" spans="1:11" ht="5.0999999999999996" customHeight="1" thickBot="1">
      <c r="A9" s="760"/>
      <c r="B9" s="760"/>
      <c r="C9" s="760"/>
      <c r="D9" s="760"/>
      <c r="E9" s="760"/>
      <c r="F9" s="760"/>
      <c r="G9" s="760"/>
      <c r="H9" s="760"/>
      <c r="I9" s="344"/>
      <c r="J9" s="344"/>
    </row>
    <row r="10" spans="1:11" ht="53.25" customHeight="1" thickBot="1">
      <c r="A10" s="1106" t="s">
        <v>484</v>
      </c>
      <c r="B10" s="1107"/>
      <c r="C10" s="1107"/>
      <c r="D10" s="1107"/>
      <c r="E10" s="1108"/>
      <c r="F10" s="722" t="s">
        <v>1721</v>
      </c>
      <c r="G10" s="722" t="s">
        <v>1709</v>
      </c>
      <c r="H10" s="721" t="s">
        <v>1785</v>
      </c>
    </row>
    <row r="11" spans="1:11" ht="5.25" customHeight="1">
      <c r="A11" s="352"/>
      <c r="B11" s="352"/>
      <c r="C11" s="352"/>
      <c r="D11" s="352"/>
      <c r="E11" s="352"/>
      <c r="F11" s="349"/>
      <c r="G11" s="349"/>
      <c r="H11" s="349"/>
    </row>
    <row r="12" spans="1:11" s="353" customFormat="1" ht="12.75" customHeight="1">
      <c r="A12" s="764" t="s">
        <v>599</v>
      </c>
      <c r="B12" s="764"/>
    </row>
    <row r="13" spans="1:11" s="353" customFormat="1" ht="12.75" customHeight="1">
      <c r="A13" s="764" t="s">
        <v>492</v>
      </c>
      <c r="B13" s="764"/>
      <c r="F13" s="765">
        <f>SUM(F14:F20)</f>
        <v>360402.69</v>
      </c>
      <c r="G13" s="765">
        <f t="shared" ref="G13:H13" si="0">SUM(G14:G20)</f>
        <v>0</v>
      </c>
      <c r="H13" s="765">
        <f t="shared" si="0"/>
        <v>360402.69</v>
      </c>
      <c r="I13" s="1094"/>
      <c r="J13" s="1094"/>
      <c r="K13" s="1094"/>
    </row>
    <row r="14" spans="1:11" s="353" customFormat="1" ht="12.75" customHeight="1">
      <c r="B14" s="766" t="s">
        <v>493</v>
      </c>
      <c r="F14" s="767">
        <v>177152.83</v>
      </c>
      <c r="G14" s="767"/>
      <c r="H14" s="765">
        <f t="shared" ref="H14:H57" si="1">SUM(F14:G14)</f>
        <v>177152.83</v>
      </c>
      <c r="I14" s="1094"/>
      <c r="J14" s="1094"/>
      <c r="K14" s="1094"/>
    </row>
    <row r="15" spans="1:11" s="353" customFormat="1" ht="12.75" customHeight="1">
      <c r="B15" s="766" t="s">
        <v>494</v>
      </c>
      <c r="F15" s="767">
        <v>14738.38</v>
      </c>
      <c r="G15" s="772"/>
      <c r="H15" s="765">
        <f t="shared" si="1"/>
        <v>14738.38</v>
      </c>
    </row>
    <row r="16" spans="1:11" s="353" customFormat="1" ht="12.75" customHeight="1">
      <c r="B16" s="766" t="s">
        <v>495</v>
      </c>
      <c r="E16" s="769"/>
      <c r="F16" s="767"/>
      <c r="G16" s="767"/>
      <c r="H16" s="765">
        <f t="shared" si="1"/>
        <v>0</v>
      </c>
    </row>
    <row r="17" spans="1:8" s="353" customFormat="1" ht="12.75" customHeight="1">
      <c r="B17" s="766" t="s">
        <v>496</v>
      </c>
      <c r="F17" s="767"/>
      <c r="G17" s="767"/>
      <c r="H17" s="765">
        <f t="shared" si="1"/>
        <v>0</v>
      </c>
    </row>
    <row r="18" spans="1:8" s="353" customFormat="1" ht="12.75" customHeight="1">
      <c r="B18" s="766" t="s">
        <v>497</v>
      </c>
      <c r="F18" s="767"/>
      <c r="G18" s="767"/>
      <c r="H18" s="765">
        <f t="shared" si="1"/>
        <v>0</v>
      </c>
    </row>
    <row r="19" spans="1:8" s="353" customFormat="1" ht="12.75" customHeight="1">
      <c r="B19" s="766" t="s">
        <v>498</v>
      </c>
      <c r="D19" s="769"/>
      <c r="E19" s="769"/>
      <c r="F19" s="767">
        <v>167996.06</v>
      </c>
      <c r="G19" s="773"/>
      <c r="H19" s="765">
        <f t="shared" si="1"/>
        <v>167996.06</v>
      </c>
    </row>
    <row r="20" spans="1:8" s="353" customFormat="1" ht="12.75" customHeight="1">
      <c r="B20" s="766" t="s">
        <v>499</v>
      </c>
      <c r="F20" s="767">
        <v>515.41999999999996</v>
      </c>
      <c r="G20" s="767"/>
      <c r="H20" s="765">
        <f t="shared" si="1"/>
        <v>515.41999999999996</v>
      </c>
    </row>
    <row r="21" spans="1:8" s="353" customFormat="1" ht="12.75" customHeight="1">
      <c r="A21" s="764" t="s">
        <v>500</v>
      </c>
      <c r="B21" s="764"/>
      <c r="F21" s="765">
        <f>SUM(F22)</f>
        <v>0</v>
      </c>
      <c r="G21" s="765">
        <f t="shared" ref="G21:H21" si="2">SUM(G22)</f>
        <v>0</v>
      </c>
      <c r="H21" s="765">
        <f t="shared" si="2"/>
        <v>0</v>
      </c>
    </row>
    <row r="22" spans="1:8" s="353" customFormat="1" ht="12.75" customHeight="1">
      <c r="B22" s="766" t="s">
        <v>501</v>
      </c>
      <c r="F22" s="767"/>
      <c r="G22" s="767"/>
      <c r="H22" s="765">
        <f t="shared" si="1"/>
        <v>0</v>
      </c>
    </row>
    <row r="23" spans="1:8" s="353" customFormat="1" ht="12.75" customHeight="1">
      <c r="A23" s="764" t="s">
        <v>695</v>
      </c>
      <c r="F23" s="765">
        <f>SUM(F24:F25)</f>
        <v>0</v>
      </c>
      <c r="G23" s="765">
        <f t="shared" ref="G23:H23" si="3">SUM(G24:G25)</f>
        <v>0</v>
      </c>
      <c r="H23" s="765">
        <f t="shared" si="3"/>
        <v>0</v>
      </c>
    </row>
    <row r="24" spans="1:8" s="353" customFormat="1" ht="12.75" customHeight="1">
      <c r="B24" s="766" t="s">
        <v>606</v>
      </c>
      <c r="F24" s="767"/>
      <c r="G24" s="767"/>
      <c r="H24" s="765">
        <f t="shared" si="1"/>
        <v>0</v>
      </c>
    </row>
    <row r="25" spans="1:8" s="353" customFormat="1" ht="12.75" customHeight="1">
      <c r="B25" s="766" t="s">
        <v>607</v>
      </c>
      <c r="F25" s="767"/>
      <c r="G25" s="767"/>
      <c r="H25" s="765">
        <f t="shared" si="1"/>
        <v>0</v>
      </c>
    </row>
    <row r="26" spans="1:8" s="353" customFormat="1" ht="12.75" customHeight="1">
      <c r="A26" s="764" t="s">
        <v>1059</v>
      </c>
      <c r="F26" s="765">
        <f>SUM(F27:F28)</f>
        <v>0</v>
      </c>
      <c r="G26" s="765">
        <f>SUM(G27:G28)</f>
        <v>0</v>
      </c>
      <c r="H26" s="765">
        <f>SUM(H27:H28)</f>
        <v>0</v>
      </c>
    </row>
    <row r="27" spans="1:8" s="353" customFormat="1" ht="12.75" customHeight="1">
      <c r="B27" s="766" t="s">
        <v>1651</v>
      </c>
      <c r="F27" s="767"/>
      <c r="G27" s="767"/>
      <c r="H27" s="765">
        <f t="shared" si="1"/>
        <v>0</v>
      </c>
    </row>
    <row r="28" spans="1:8" s="353" customFormat="1" ht="12.75" customHeight="1">
      <c r="B28" s="766" t="s">
        <v>1652</v>
      </c>
      <c r="F28" s="767"/>
      <c r="G28" s="767"/>
      <c r="H28" s="765">
        <f t="shared" si="1"/>
        <v>0</v>
      </c>
    </row>
    <row r="29" spans="1:8" s="353" customFormat="1" ht="12.75" customHeight="1">
      <c r="A29" s="764" t="s">
        <v>506</v>
      </c>
      <c r="F29" s="765">
        <f>SUM(F30:F35)</f>
        <v>0</v>
      </c>
      <c r="G29" s="765">
        <f t="shared" ref="G29:H29" si="4">SUM(G30:G35)</f>
        <v>0</v>
      </c>
      <c r="H29" s="765">
        <f t="shared" si="4"/>
        <v>0</v>
      </c>
    </row>
    <row r="30" spans="1:8" s="353" customFormat="1" ht="12.75" customHeight="1">
      <c r="B30" s="766" t="s">
        <v>508</v>
      </c>
      <c r="F30" s="767"/>
      <c r="G30" s="767"/>
      <c r="H30" s="765">
        <f t="shared" si="1"/>
        <v>0</v>
      </c>
    </row>
    <row r="31" spans="1:8" s="353" customFormat="1" ht="12.75" customHeight="1">
      <c r="B31" s="766" t="s">
        <v>510</v>
      </c>
      <c r="F31" s="767"/>
      <c r="G31" s="767"/>
      <c r="H31" s="765"/>
    </row>
    <row r="32" spans="1:8" s="353" customFormat="1" ht="12.75" customHeight="1">
      <c r="B32" s="766" t="s">
        <v>512</v>
      </c>
      <c r="F32" s="767"/>
      <c r="G32" s="767"/>
      <c r="H32" s="765"/>
    </row>
    <row r="33" spans="1:8" s="353" customFormat="1" ht="12.75" customHeight="1">
      <c r="B33" s="766" t="s">
        <v>1535</v>
      </c>
      <c r="F33" s="767"/>
      <c r="G33" s="767"/>
      <c r="H33" s="765"/>
    </row>
    <row r="34" spans="1:8" s="353" customFormat="1" ht="12.75" customHeight="1">
      <c r="B34" s="766" t="s">
        <v>514</v>
      </c>
      <c r="F34" s="767"/>
      <c r="G34" s="767"/>
      <c r="H34" s="765">
        <f t="shared" si="1"/>
        <v>0</v>
      </c>
    </row>
    <row r="35" spans="1:8" s="353" customFormat="1" ht="12.75" customHeight="1">
      <c r="B35" s="766" t="s">
        <v>1026</v>
      </c>
      <c r="F35" s="767"/>
      <c r="G35" s="767"/>
      <c r="H35" s="765"/>
    </row>
    <row r="36" spans="1:8" s="353" customFormat="1" ht="12.75" customHeight="1">
      <c r="A36" s="764" t="s">
        <v>517</v>
      </c>
      <c r="F36" s="765">
        <f>SUM(F37:F38)</f>
        <v>0</v>
      </c>
      <c r="G36" s="765">
        <f t="shared" ref="G36:H36" si="5">SUM(G37:G38)</f>
        <v>0</v>
      </c>
      <c r="H36" s="765">
        <f t="shared" si="5"/>
        <v>0</v>
      </c>
    </row>
    <row r="37" spans="1:8" s="353" customFormat="1" ht="12.75" customHeight="1">
      <c r="B37" s="766" t="s">
        <v>519</v>
      </c>
      <c r="F37" s="767"/>
      <c r="G37" s="767"/>
      <c r="H37" s="765">
        <f t="shared" si="1"/>
        <v>0</v>
      </c>
    </row>
    <row r="38" spans="1:8" s="353" customFormat="1" ht="12.75" customHeight="1">
      <c r="B38" s="766" t="s">
        <v>520</v>
      </c>
      <c r="F38" s="767"/>
      <c r="G38" s="767"/>
      <c r="H38" s="765"/>
    </row>
    <row r="39" spans="1:8" s="353" customFormat="1" ht="12.75" customHeight="1">
      <c r="A39" s="764" t="s">
        <v>522</v>
      </c>
      <c r="F39" s="765">
        <f>SUM(F40:F42)</f>
        <v>0</v>
      </c>
      <c r="G39" s="765">
        <f t="shared" ref="G39:H39" si="6">SUM(G40:G42)</f>
        <v>0</v>
      </c>
      <c r="H39" s="765">
        <f t="shared" si="6"/>
        <v>0</v>
      </c>
    </row>
    <row r="40" spans="1:8" s="353" customFormat="1" ht="12.75" customHeight="1">
      <c r="B40" s="766" t="s">
        <v>524</v>
      </c>
      <c r="F40" s="767"/>
      <c r="G40" s="767"/>
      <c r="H40" s="765">
        <f t="shared" si="1"/>
        <v>0</v>
      </c>
    </row>
    <row r="41" spans="1:8" s="353" customFormat="1" ht="12.75" customHeight="1">
      <c r="B41" s="766" t="s">
        <v>525</v>
      </c>
      <c r="F41" s="767"/>
      <c r="G41" s="767"/>
      <c r="H41" s="765"/>
    </row>
    <row r="42" spans="1:8" s="353" customFormat="1" ht="12.75" customHeight="1">
      <c r="B42" s="766" t="s">
        <v>527</v>
      </c>
      <c r="F42" s="767"/>
      <c r="G42" s="767"/>
      <c r="H42" s="765">
        <f t="shared" si="1"/>
        <v>0</v>
      </c>
    </row>
    <row r="43" spans="1:8" s="353" customFormat="1" ht="9" customHeight="1">
      <c r="B43" s="345"/>
      <c r="F43" s="767"/>
      <c r="G43" s="767"/>
      <c r="H43" s="765">
        <f t="shared" si="1"/>
        <v>0</v>
      </c>
    </row>
    <row r="44" spans="1:8" s="353" customFormat="1" ht="12.75" customHeight="1">
      <c r="B44" s="764" t="s">
        <v>615</v>
      </c>
      <c r="F44" s="770">
        <f>SUM(F13+F21+F23+F26+F29+F36+F39)</f>
        <v>360402.69</v>
      </c>
      <c r="G44" s="770">
        <f>SUM(G13+G21+G23+G26+G29+G36+G39)</f>
        <v>0</v>
      </c>
      <c r="H44" s="770">
        <f>SUM(H13+H21+H23+H26+H29+H36+H39)</f>
        <v>360402.69</v>
      </c>
    </row>
    <row r="45" spans="1:8" s="353" customFormat="1" ht="7.5" customHeight="1">
      <c r="B45" s="766"/>
      <c r="F45" s="767"/>
      <c r="G45" s="767"/>
      <c r="H45" s="765">
        <f t="shared" si="1"/>
        <v>0</v>
      </c>
    </row>
    <row r="46" spans="1:8" s="353" customFormat="1" ht="12.75" customHeight="1">
      <c r="A46" s="764" t="s">
        <v>617</v>
      </c>
      <c r="F46" s="767"/>
      <c r="G46" s="767"/>
      <c r="H46" s="765">
        <f t="shared" si="1"/>
        <v>0</v>
      </c>
    </row>
    <row r="47" spans="1:8" s="353" customFormat="1" ht="12.75" customHeight="1">
      <c r="A47" s="764" t="s">
        <v>530</v>
      </c>
      <c r="F47" s="765">
        <f>SUM(F48:F49)</f>
        <v>0</v>
      </c>
      <c r="G47" s="765">
        <f>SUM(G48:G49)</f>
        <v>0</v>
      </c>
      <c r="H47" s="765">
        <f>SUM(H48:H49)</f>
        <v>0</v>
      </c>
    </row>
    <row r="48" spans="1:8" s="353" customFormat="1" ht="12.75" customHeight="1">
      <c r="B48" s="766" t="s">
        <v>618</v>
      </c>
      <c r="F48" s="767"/>
      <c r="G48" s="767"/>
      <c r="H48" s="765">
        <f t="shared" si="1"/>
        <v>0</v>
      </c>
    </row>
    <row r="49" spans="1:8" s="353" customFormat="1" ht="12.75" customHeight="1">
      <c r="B49" s="349" t="s">
        <v>1348</v>
      </c>
      <c r="F49" s="767"/>
      <c r="G49" s="767"/>
      <c r="H49" s="765">
        <f t="shared" si="1"/>
        <v>0</v>
      </c>
    </row>
    <row r="50" spans="1:8" s="353" customFormat="1" ht="12.75" customHeight="1">
      <c r="A50" s="764" t="s">
        <v>531</v>
      </c>
      <c r="F50" s="765">
        <f>SUM(F51:F51)</f>
        <v>0</v>
      </c>
      <c r="G50" s="765">
        <f>SUM(G51:G51)</f>
        <v>0</v>
      </c>
      <c r="H50" s="765">
        <f>SUM(H51:H51)</f>
        <v>0</v>
      </c>
    </row>
    <row r="51" spans="1:8" s="353" customFormat="1" ht="12.75" customHeight="1">
      <c r="B51" s="766" t="s">
        <v>532</v>
      </c>
      <c r="F51" s="767"/>
      <c r="G51" s="767"/>
      <c r="H51" s="765">
        <f t="shared" si="1"/>
        <v>0</v>
      </c>
    </row>
    <row r="52" spans="1:8" s="353" customFormat="1" ht="12.75" customHeight="1">
      <c r="A52" s="764" t="s">
        <v>534</v>
      </c>
      <c r="F52" s="765">
        <f>SUM(F53:F54)</f>
        <v>0</v>
      </c>
      <c r="G52" s="765">
        <f>SUM(G53:G54)</f>
        <v>0</v>
      </c>
      <c r="H52" s="765">
        <f>SUM(H53:H54)</f>
        <v>0</v>
      </c>
    </row>
    <row r="53" spans="1:8" s="353" customFormat="1" ht="12.75" customHeight="1">
      <c r="B53" s="766" t="s">
        <v>536</v>
      </c>
      <c r="F53" s="767"/>
      <c r="G53" s="767"/>
      <c r="H53" s="765">
        <f t="shared" si="1"/>
        <v>0</v>
      </c>
    </row>
    <row r="54" spans="1:8" s="353" customFormat="1" ht="12.75" customHeight="1">
      <c r="B54" s="766" t="s">
        <v>538</v>
      </c>
      <c r="F54" s="767"/>
      <c r="G54" s="767"/>
      <c r="H54" s="765">
        <f t="shared" si="1"/>
        <v>0</v>
      </c>
    </row>
    <row r="55" spans="1:8" s="353" customFormat="1" ht="12.75" customHeight="1">
      <c r="A55" s="774" t="s">
        <v>1068</v>
      </c>
      <c r="F55" s="765">
        <f>SUM(F56:F57)</f>
        <v>0</v>
      </c>
      <c r="G55" s="765">
        <f>SUM(G56:G57)</f>
        <v>0</v>
      </c>
      <c r="H55" s="765">
        <f>SUM(H56:H57)</f>
        <v>0</v>
      </c>
    </row>
    <row r="56" spans="1:8" s="353" customFormat="1" ht="12.75" customHeight="1">
      <c r="B56" s="775" t="s">
        <v>1605</v>
      </c>
      <c r="F56" s="767"/>
      <c r="G56" s="767"/>
      <c r="H56" s="765">
        <f t="shared" si="1"/>
        <v>0</v>
      </c>
    </row>
    <row r="57" spans="1:8" s="353" customFormat="1" ht="12.75" customHeight="1">
      <c r="B57" s="775" t="s">
        <v>1534</v>
      </c>
      <c r="F57" s="767"/>
      <c r="G57" s="767"/>
      <c r="H57" s="765">
        <f t="shared" si="1"/>
        <v>0</v>
      </c>
    </row>
    <row r="58" spans="1:8" s="353" customFormat="1" ht="12.75" customHeight="1">
      <c r="A58" s="764" t="s">
        <v>541</v>
      </c>
      <c r="F58" s="765">
        <f>SUM(F59:F64)</f>
        <v>0</v>
      </c>
      <c r="G58" s="765">
        <f t="shared" ref="G58:H58" si="7">SUM(G59:G64)</f>
        <v>0</v>
      </c>
      <c r="H58" s="765">
        <f t="shared" si="7"/>
        <v>0</v>
      </c>
    </row>
    <row r="59" spans="1:8" s="353" customFormat="1" ht="12.75" customHeight="1">
      <c r="B59" s="766" t="s">
        <v>543</v>
      </c>
      <c r="F59" s="767"/>
      <c r="G59" s="767"/>
      <c r="H59" s="765">
        <f t="shared" ref="H59:H72" si="8">SUM(F59:G59)</f>
        <v>0</v>
      </c>
    </row>
    <row r="60" spans="1:8" s="353" customFormat="1" ht="12.75" customHeight="1">
      <c r="B60" s="766" t="s">
        <v>620</v>
      </c>
      <c r="F60" s="767"/>
      <c r="G60" s="767"/>
      <c r="H60" s="765">
        <f t="shared" si="8"/>
        <v>0</v>
      </c>
    </row>
    <row r="61" spans="1:8" s="353" customFormat="1" ht="12.75" customHeight="1">
      <c r="B61" s="766" t="s">
        <v>546</v>
      </c>
      <c r="F61" s="767"/>
      <c r="G61" s="767"/>
      <c r="H61" s="765">
        <f t="shared" si="8"/>
        <v>0</v>
      </c>
    </row>
    <row r="62" spans="1:8" s="353" customFormat="1" ht="12.75" customHeight="1">
      <c r="B62" s="766" t="s">
        <v>1536</v>
      </c>
      <c r="F62" s="767"/>
      <c r="G62" s="767"/>
      <c r="H62" s="765"/>
    </row>
    <row r="63" spans="1:8" s="353" customFormat="1" ht="12.75" customHeight="1">
      <c r="B63" s="766" t="s">
        <v>1506</v>
      </c>
      <c r="F63" s="767"/>
      <c r="G63" s="767"/>
      <c r="H63" s="765">
        <f t="shared" si="8"/>
        <v>0</v>
      </c>
    </row>
    <row r="64" spans="1:8" s="353" customFormat="1" ht="12.75" customHeight="1">
      <c r="B64" s="345" t="s">
        <v>1349</v>
      </c>
      <c r="F64" s="767"/>
      <c r="G64" s="767"/>
      <c r="H64" s="765">
        <f t="shared" si="8"/>
        <v>0</v>
      </c>
    </row>
    <row r="65" spans="1:8" s="353" customFormat="1" ht="12.75" customHeight="1">
      <c r="A65" s="764" t="s">
        <v>548</v>
      </c>
      <c r="F65" s="765">
        <f>SUM(F66:F69)</f>
        <v>0</v>
      </c>
      <c r="G65" s="765">
        <f t="shared" ref="G65:H65" si="9">SUM(G66:G69)</f>
        <v>0</v>
      </c>
      <c r="H65" s="765">
        <f t="shared" si="9"/>
        <v>0</v>
      </c>
    </row>
    <row r="66" spans="1:8" s="353" customFormat="1" ht="12.75" customHeight="1">
      <c r="B66" s="766" t="s">
        <v>550</v>
      </c>
      <c r="F66" s="767"/>
      <c r="G66" s="767"/>
      <c r="H66" s="765">
        <f t="shared" si="8"/>
        <v>0</v>
      </c>
    </row>
    <row r="67" spans="1:8" s="353" customFormat="1" ht="12.75" customHeight="1">
      <c r="B67" s="766" t="s">
        <v>552</v>
      </c>
      <c r="F67" s="767"/>
      <c r="G67" s="767"/>
      <c r="H67" s="765">
        <f t="shared" si="8"/>
        <v>0</v>
      </c>
    </row>
    <row r="68" spans="1:8" s="353" customFormat="1" ht="12.75" customHeight="1">
      <c r="B68" s="766" t="s">
        <v>554</v>
      </c>
      <c r="F68" s="767"/>
      <c r="G68" s="767"/>
      <c r="H68" s="765">
        <f t="shared" si="8"/>
        <v>0</v>
      </c>
    </row>
    <row r="69" spans="1:8" s="353" customFormat="1" ht="12.75" customHeight="1">
      <c r="B69" s="766" t="s">
        <v>556</v>
      </c>
      <c r="F69" s="767"/>
      <c r="G69" s="767"/>
      <c r="H69" s="765">
        <f t="shared" si="8"/>
        <v>0</v>
      </c>
    </row>
    <row r="70" spans="1:8" ht="7.5" customHeight="1">
      <c r="A70" s="353"/>
      <c r="B70" s="353"/>
      <c r="C70" s="353"/>
      <c r="D70" s="353"/>
      <c r="E70" s="353"/>
      <c r="F70" s="767"/>
      <c r="G70" s="767"/>
      <c r="H70" s="765">
        <f t="shared" si="8"/>
        <v>0</v>
      </c>
    </row>
    <row r="71" spans="1:8" ht="12.75" customHeight="1">
      <c r="A71" s="353"/>
      <c r="B71" s="352" t="s">
        <v>622</v>
      </c>
      <c r="C71" s="353"/>
      <c r="D71" s="353"/>
      <c r="E71" s="353"/>
      <c r="F71" s="770">
        <f>SUM(F47+F50+F52+F55+F58+F65)</f>
        <v>0</v>
      </c>
      <c r="G71" s="770">
        <f t="shared" ref="G71:H71" si="10">SUM(G47+G50+G52+G55+G58+G65)</f>
        <v>0</v>
      </c>
      <c r="H71" s="770">
        <f t="shared" si="10"/>
        <v>0</v>
      </c>
    </row>
    <row r="72" spans="1:8" ht="12.75" customHeight="1">
      <c r="A72" s="353"/>
      <c r="B72" s="349"/>
      <c r="C72" s="353"/>
      <c r="D72" s="353"/>
      <c r="E72" s="353"/>
      <c r="F72" s="767"/>
      <c r="G72" s="767"/>
      <c r="H72" s="765">
        <f t="shared" si="8"/>
        <v>0</v>
      </c>
    </row>
    <row r="73" spans="1:8" ht="12.75" customHeight="1">
      <c r="A73" s="349"/>
      <c r="B73" s="352" t="s">
        <v>623</v>
      </c>
      <c r="C73" s="349"/>
      <c r="D73" s="349"/>
      <c r="E73" s="349"/>
      <c r="F73" s="770">
        <f>SUM(F71+F44)</f>
        <v>360402.69</v>
      </c>
      <c r="G73" s="770">
        <f>SUM(G71+G44)</f>
        <v>0</v>
      </c>
      <c r="H73" s="770">
        <f>SUM(H71+H44)</f>
        <v>360402.69</v>
      </c>
    </row>
    <row r="74" spans="1:8" ht="12.75" customHeight="1">
      <c r="A74" s="349"/>
      <c r="B74" s="349"/>
      <c r="C74" s="349"/>
      <c r="D74" s="349"/>
      <c r="E74" s="349"/>
      <c r="F74" s="349"/>
      <c r="G74" s="355"/>
      <c r="H74" s="355"/>
    </row>
    <row r="75" spans="1:8" ht="12.75" customHeight="1">
      <c r="A75" s="349"/>
      <c r="B75" s="349"/>
      <c r="C75" s="349"/>
      <c r="D75" s="349"/>
      <c r="E75" s="349"/>
      <c r="F75" s="349"/>
      <c r="G75" s="355"/>
      <c r="H75" s="355"/>
    </row>
    <row r="76" spans="1:8" ht="12.75" customHeight="1">
      <c r="A76" s="349"/>
      <c r="B76" s="349"/>
      <c r="C76" s="349"/>
      <c r="D76" s="349"/>
      <c r="E76" s="349"/>
      <c r="F76" s="349"/>
      <c r="G76" s="355"/>
      <c r="H76" s="355"/>
    </row>
    <row r="77" spans="1:8" ht="12.75" customHeight="1">
      <c r="A77" s="349"/>
      <c r="B77" s="349"/>
      <c r="C77" s="349"/>
      <c r="D77" s="349"/>
      <c r="E77" s="349"/>
      <c r="F77" s="349"/>
      <c r="G77" s="355"/>
      <c r="H77" s="355"/>
    </row>
    <row r="78" spans="1:8" ht="12.75" customHeight="1">
      <c r="A78" s="349"/>
      <c r="B78" s="349"/>
      <c r="C78" s="349"/>
      <c r="D78" s="349"/>
      <c r="E78" s="349"/>
      <c r="F78" s="349"/>
      <c r="G78" s="355"/>
      <c r="H78" s="355"/>
    </row>
    <row r="79" spans="1:8" ht="12.75" customHeight="1">
      <c r="A79" s="349"/>
      <c r="B79" s="349"/>
      <c r="C79" s="349"/>
      <c r="D79" s="349"/>
      <c r="E79" s="349"/>
      <c r="F79" s="349"/>
      <c r="G79" s="355"/>
      <c r="H79" s="355"/>
    </row>
    <row r="80" spans="1:8" ht="12.75" customHeight="1">
      <c r="A80" s="349"/>
      <c r="B80" s="349"/>
      <c r="C80" s="349"/>
      <c r="D80" s="349"/>
      <c r="E80" s="349"/>
      <c r="F80" s="349"/>
      <c r="G80" s="355"/>
      <c r="H80" s="355"/>
    </row>
    <row r="81" spans="1:8" ht="12.75" customHeight="1">
      <c r="A81" s="349"/>
      <c r="B81" s="349"/>
      <c r="C81" s="349"/>
      <c r="D81" s="349"/>
      <c r="E81" s="349"/>
      <c r="F81" s="349"/>
      <c r="G81" s="355"/>
      <c r="H81" s="355"/>
    </row>
    <row r="82" spans="1:8" ht="12.75" customHeight="1">
      <c r="A82" s="349"/>
      <c r="B82" s="349"/>
      <c r="C82" s="349"/>
      <c r="D82" s="349"/>
      <c r="E82" s="349"/>
      <c r="F82" s="349"/>
      <c r="G82" s="355"/>
      <c r="H82" s="355"/>
    </row>
    <row r="83" spans="1:8" ht="12.75" customHeight="1">
      <c r="A83" s="349"/>
      <c r="B83" s="349"/>
      <c r="C83" s="349"/>
      <c r="D83" s="349"/>
      <c r="E83" s="349"/>
      <c r="F83" s="349"/>
      <c r="G83" s="355"/>
      <c r="H83" s="355"/>
    </row>
    <row r="84" spans="1:8" ht="12.75" customHeight="1">
      <c r="A84" s="349"/>
      <c r="B84" s="349"/>
      <c r="C84" s="349"/>
      <c r="D84" s="349"/>
      <c r="E84" s="349"/>
      <c r="F84" s="349"/>
      <c r="G84" s="355"/>
      <c r="H84" s="355"/>
    </row>
    <row r="85" spans="1:8" ht="12.75" customHeight="1">
      <c r="A85" s="349"/>
      <c r="B85" s="349"/>
      <c r="C85" s="349"/>
      <c r="D85" s="349"/>
      <c r="E85" s="349"/>
      <c r="F85" s="349"/>
      <c r="G85" s="355"/>
      <c r="H85" s="355"/>
    </row>
    <row r="86" spans="1:8" ht="12.75" customHeight="1">
      <c r="A86" s="349"/>
      <c r="B86" s="349"/>
      <c r="C86" s="349"/>
      <c r="D86" s="349"/>
      <c r="E86" s="349"/>
      <c r="F86" s="349"/>
      <c r="G86" s="355"/>
      <c r="H86" s="355"/>
    </row>
    <row r="87" spans="1:8" ht="12.75" customHeight="1">
      <c r="A87" s="349"/>
      <c r="B87" s="349"/>
      <c r="C87" s="349"/>
      <c r="D87" s="349"/>
      <c r="E87" s="349"/>
      <c r="F87" s="349"/>
      <c r="G87" s="355"/>
      <c r="H87" s="355"/>
    </row>
    <row r="88" spans="1:8" ht="12.75" customHeight="1">
      <c r="A88" s="349"/>
      <c r="B88" s="349"/>
      <c r="C88" s="349"/>
      <c r="D88" s="349"/>
      <c r="E88" s="349"/>
      <c r="F88" s="349"/>
      <c r="G88" s="355"/>
      <c r="H88" s="355"/>
    </row>
    <row r="89" spans="1:8">
      <c r="A89" s="349"/>
      <c r="B89" s="349"/>
      <c r="C89" s="349"/>
      <c r="D89" s="349"/>
      <c r="E89" s="349"/>
      <c r="F89" s="349"/>
      <c r="G89" s="355"/>
      <c r="H89" s="355"/>
    </row>
    <row r="90" spans="1:8">
      <c r="A90" s="349"/>
      <c r="B90" s="349"/>
      <c r="C90" s="349"/>
      <c r="D90" s="349"/>
      <c r="E90" s="349"/>
      <c r="F90" s="349"/>
      <c r="G90" s="355"/>
      <c r="H90" s="355"/>
    </row>
    <row r="91" spans="1:8">
      <c r="A91" s="1077" t="s">
        <v>1775</v>
      </c>
      <c r="B91" s="1077"/>
      <c r="C91" s="1077"/>
      <c r="D91" s="349"/>
      <c r="E91" s="1077" t="s">
        <v>1783</v>
      </c>
      <c r="F91" s="1077"/>
      <c r="G91" s="1077"/>
      <c r="H91" s="1077"/>
    </row>
    <row r="92" spans="1:8">
      <c r="A92" s="1070" t="s">
        <v>1776</v>
      </c>
      <c r="B92" s="1070"/>
      <c r="C92" s="1070"/>
      <c r="D92" s="349"/>
      <c r="E92" s="1070" t="s">
        <v>1784</v>
      </c>
      <c r="F92" s="1070"/>
      <c r="G92" s="1070"/>
      <c r="H92" s="1070"/>
    </row>
    <row r="93" spans="1:8">
      <c r="A93" s="759"/>
      <c r="B93" s="759"/>
      <c r="C93" s="759"/>
      <c r="D93" s="349"/>
      <c r="E93" s="759"/>
      <c r="F93" s="759"/>
      <c r="G93" s="759"/>
      <c r="H93" s="759"/>
    </row>
    <row r="94" spans="1:8">
      <c r="A94" s="349"/>
      <c r="B94" s="349"/>
      <c r="C94" s="349"/>
      <c r="D94" s="349"/>
      <c r="E94" s="349"/>
      <c r="F94" s="349"/>
      <c r="G94" s="355"/>
      <c r="H94" s="355"/>
    </row>
    <row r="95" spans="1:8" ht="15">
      <c r="A95" s="1071"/>
      <c r="B95" s="1071"/>
      <c r="C95" s="1071"/>
      <c r="D95" s="1071"/>
      <c r="E95" s="1071"/>
      <c r="F95" s="1071"/>
      <c r="G95" s="1071"/>
      <c r="H95" s="1071"/>
    </row>
    <row r="96" spans="1:8">
      <c r="A96" s="349"/>
      <c r="B96" s="349"/>
      <c r="C96" s="349"/>
      <c r="D96" s="349"/>
      <c r="E96" s="349"/>
      <c r="F96" s="349"/>
      <c r="G96" s="355"/>
      <c r="H96" s="355"/>
    </row>
    <row r="97" spans="7:8">
      <c r="G97" s="356"/>
      <c r="H97" s="356"/>
    </row>
  </sheetData>
  <mergeCells count="12">
    <mergeCell ref="I13:K14"/>
    <mergeCell ref="A91:C91"/>
    <mergeCell ref="E91:H91"/>
    <mergeCell ref="A92:C92"/>
    <mergeCell ref="E92:H92"/>
    <mergeCell ref="A95:H95"/>
    <mergeCell ref="A1:H1"/>
    <mergeCell ref="A2:H2"/>
    <mergeCell ref="A4:H4"/>
    <mergeCell ref="A5:H5"/>
    <mergeCell ref="A6:H6"/>
    <mergeCell ref="A10:E10"/>
  </mergeCells>
  <printOptions horizontalCentered="1"/>
  <pageMargins left="0.15748031496062992" right="0.15748031496062992" top="0.39370078740157483" bottom="0.15748031496062992" header="0" footer="0.15748031496062992"/>
  <pageSetup scale="50" orientation="portrait" r:id="rId1"/>
  <headerFooter alignWithMargins="0"/>
  <ignoredErrors>
    <ignoredError sqref="H12:H71" formula="1"/>
  </ignoredErrors>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B09A5B"/>
  </sheetPr>
  <dimension ref="A1:AZ107"/>
  <sheetViews>
    <sheetView zoomScale="85" zoomScaleNormal="85" workbookViewId="0">
      <pane xSplit="2" ySplit="11" topLeftCell="F87" activePane="bottomRight" state="frozen"/>
      <selection sqref="A1:K1"/>
      <selection pane="topRight" sqref="A1:K1"/>
      <selection pane="bottomLeft" sqref="A1:K1"/>
      <selection pane="bottomRight" sqref="A1:K1"/>
    </sheetView>
  </sheetViews>
  <sheetFormatPr baseColWidth="10" defaultRowHeight="15"/>
  <cols>
    <col min="1" max="1" width="2.7109375" style="783" customWidth="1"/>
    <col min="2" max="2" width="56.85546875" style="783" customWidth="1"/>
    <col min="3" max="3" width="14" style="801" hidden="1" customWidth="1"/>
    <col min="4" max="4" width="13.7109375" style="783" hidden="1" customWidth="1"/>
    <col min="5" max="5" width="15" style="783" hidden="1" customWidth="1"/>
    <col min="6" max="6" width="18" style="801" customWidth="1"/>
    <col min="7" max="7" width="11.7109375" style="783" hidden="1" customWidth="1"/>
    <col min="8" max="8" width="11.42578125" style="783" hidden="1" customWidth="1"/>
    <col min="9" max="9" width="15.42578125" style="783" customWidth="1"/>
    <col min="10" max="10" width="17.42578125" style="783" hidden="1" customWidth="1"/>
    <col min="11" max="11" width="14.5703125" style="801" hidden="1" customWidth="1"/>
    <col min="12" max="12" width="14.5703125" style="783" customWidth="1"/>
    <col min="13" max="14" width="14.5703125" style="783" hidden="1" customWidth="1"/>
    <col min="15" max="28" width="11.42578125" style="783" hidden="1" customWidth="1"/>
    <col min="29" max="29" width="16.42578125" style="783" bestFit="1" customWidth="1"/>
    <col min="30" max="30" width="1.7109375" style="783" hidden="1" customWidth="1"/>
    <col min="31" max="34" width="11.42578125" style="783" hidden="1" customWidth="1"/>
    <col min="35" max="35" width="13.28515625" style="783" hidden="1" customWidth="1"/>
    <col min="36" max="41" width="11.42578125" style="783" hidden="1" customWidth="1"/>
    <col min="42" max="42" width="12.7109375" style="783" hidden="1" customWidth="1"/>
    <col min="43" max="43" width="15.5703125" style="783" hidden="1" customWidth="1"/>
    <col min="44" max="44" width="15.5703125" style="801" hidden="1" customWidth="1"/>
    <col min="45" max="45" width="16.42578125" style="783" hidden="1" customWidth="1"/>
    <col min="46" max="46" width="1.7109375" style="783" hidden="1" customWidth="1"/>
    <col min="47" max="47" width="16" style="783" customWidth="1"/>
    <col min="48" max="48" width="19.140625" style="783" customWidth="1"/>
    <col min="49" max="49" width="18.42578125" style="783" customWidth="1"/>
    <col min="50" max="50" width="13.7109375" style="783" bestFit="1" customWidth="1"/>
    <col min="51" max="51" width="15.140625" style="783" bestFit="1" customWidth="1"/>
    <col min="52" max="52" width="14.140625" style="783" bestFit="1" customWidth="1"/>
    <col min="53" max="16384" width="11.42578125" style="783"/>
  </cols>
  <sheetData>
    <row r="1" spans="1:51" s="345" customFormat="1" ht="18" customHeight="1">
      <c r="A1" s="1072" t="s">
        <v>0</v>
      </c>
      <c r="B1" s="1072"/>
      <c r="C1" s="1072"/>
      <c r="D1" s="1072"/>
      <c r="E1" s="1072"/>
      <c r="F1" s="1072"/>
      <c r="G1" s="1072"/>
      <c r="H1" s="1072"/>
      <c r="I1" s="1072"/>
      <c r="J1" s="1072"/>
      <c r="K1" s="1072"/>
      <c r="L1" s="1072"/>
      <c r="M1" s="1072"/>
      <c r="N1" s="1072"/>
      <c r="O1" s="1072"/>
      <c r="P1" s="1072"/>
      <c r="Q1" s="1072"/>
      <c r="R1" s="1072"/>
      <c r="S1" s="1072"/>
      <c r="T1" s="1072"/>
      <c r="U1" s="1072"/>
      <c r="V1" s="1072"/>
      <c r="W1" s="1072"/>
      <c r="X1" s="1072"/>
      <c r="Y1" s="1072"/>
      <c r="Z1" s="1072"/>
      <c r="AA1" s="1072"/>
      <c r="AB1" s="1072"/>
      <c r="AC1" s="1072"/>
      <c r="AD1" s="1072"/>
      <c r="AE1" s="1072"/>
      <c r="AF1" s="1072"/>
      <c r="AG1" s="1072"/>
      <c r="AH1" s="1072"/>
      <c r="AI1" s="1072"/>
      <c r="AJ1" s="1072"/>
      <c r="AK1" s="1072"/>
      <c r="AL1" s="1072"/>
      <c r="AM1" s="1072"/>
      <c r="AN1" s="1072"/>
      <c r="AO1" s="1072"/>
      <c r="AP1" s="1072"/>
      <c r="AQ1" s="1072"/>
      <c r="AR1" s="1072"/>
      <c r="AS1" s="1072"/>
      <c r="AT1" s="1072"/>
      <c r="AU1" s="1072"/>
      <c r="AV1" s="1072"/>
      <c r="AW1" s="1072"/>
    </row>
    <row r="2" spans="1:51" s="345" customFormat="1" ht="18" customHeight="1">
      <c r="A2" s="1072" t="str">
        <f>'2.PASIVO LD y ETIQ.'!A2:H2</f>
        <v>SECRETARIA EJECUTIVA DEL SISTEMA ANTICORRUPCION DEL ESTADO DE CHIAPAS</v>
      </c>
      <c r="B2" s="1072"/>
      <c r="C2" s="1072"/>
      <c r="D2" s="1072"/>
      <c r="E2" s="1072"/>
      <c r="F2" s="1072"/>
      <c r="G2" s="1072"/>
      <c r="H2" s="1072"/>
      <c r="I2" s="1072"/>
      <c r="J2" s="1072"/>
      <c r="K2" s="1072"/>
      <c r="L2" s="1072"/>
      <c r="M2" s="1072"/>
      <c r="N2" s="1072"/>
      <c r="O2" s="1072"/>
      <c r="P2" s="1072"/>
      <c r="Q2" s="1072"/>
      <c r="R2" s="1072"/>
      <c r="S2" s="1072"/>
      <c r="T2" s="1072"/>
      <c r="U2" s="1072"/>
      <c r="V2" s="1072"/>
      <c r="W2" s="1072"/>
      <c r="X2" s="1072"/>
      <c r="Y2" s="1072"/>
      <c r="Z2" s="1072"/>
      <c r="AA2" s="1072"/>
      <c r="AB2" s="1072"/>
      <c r="AC2" s="1072"/>
      <c r="AD2" s="1072"/>
      <c r="AE2" s="1072"/>
      <c r="AF2" s="1072"/>
      <c r="AG2" s="1072"/>
      <c r="AH2" s="1072"/>
      <c r="AI2" s="1072"/>
      <c r="AJ2" s="1072"/>
      <c r="AK2" s="1072"/>
      <c r="AL2" s="1072"/>
      <c r="AM2" s="1072"/>
      <c r="AN2" s="1072"/>
      <c r="AO2" s="1072"/>
      <c r="AP2" s="1072"/>
      <c r="AQ2" s="1072"/>
      <c r="AR2" s="1072"/>
      <c r="AS2" s="1072"/>
      <c r="AT2" s="1072"/>
      <c r="AU2" s="1072"/>
      <c r="AV2" s="1072"/>
      <c r="AW2" s="1072"/>
    </row>
    <row r="3" spans="1:51" s="345" customFormat="1" ht="9.9499999999999993" customHeight="1">
      <c r="A3" s="776"/>
      <c r="B3" s="776"/>
      <c r="C3" s="777"/>
      <c r="D3" s="776"/>
      <c r="E3" s="776"/>
      <c r="F3" s="777"/>
      <c r="G3" s="776"/>
      <c r="H3" s="776"/>
      <c r="I3" s="776"/>
      <c r="J3" s="776"/>
      <c r="K3" s="777"/>
      <c r="L3" s="776"/>
      <c r="M3" s="776"/>
      <c r="N3" s="776"/>
      <c r="O3" s="776"/>
      <c r="P3" s="776"/>
      <c r="Q3" s="776"/>
      <c r="R3" s="776"/>
      <c r="S3" s="776"/>
      <c r="T3" s="776"/>
      <c r="U3" s="776"/>
      <c r="V3" s="776"/>
      <c r="W3" s="776"/>
      <c r="X3" s="776"/>
      <c r="Y3" s="776"/>
      <c r="Z3" s="776"/>
      <c r="AA3" s="776"/>
      <c r="AB3" s="776"/>
      <c r="AC3" s="776"/>
      <c r="AD3" s="776"/>
      <c r="AE3" s="776"/>
      <c r="AF3" s="776"/>
      <c r="AG3" s="776"/>
      <c r="AH3" s="776"/>
      <c r="AI3" s="776"/>
      <c r="AJ3" s="776"/>
      <c r="AK3" s="776"/>
      <c r="AL3" s="776"/>
      <c r="AM3" s="776"/>
      <c r="AN3" s="776"/>
      <c r="AO3" s="776"/>
      <c r="AP3" s="776"/>
      <c r="AQ3" s="776"/>
      <c r="AR3" s="777"/>
      <c r="AS3" s="776"/>
      <c r="AT3" s="776"/>
      <c r="AU3" s="776"/>
      <c r="AV3" s="776"/>
      <c r="AW3" s="776"/>
    </row>
    <row r="4" spans="1:51" s="345" customFormat="1" ht="18" customHeight="1">
      <c r="A4" s="1072" t="s">
        <v>1782</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row>
    <row r="5" spans="1:51" s="345" customFormat="1" ht="18" customHeight="1">
      <c r="A5" s="1072" t="s">
        <v>1728</v>
      </c>
      <c r="B5" s="1072"/>
      <c r="C5" s="1072"/>
      <c r="D5" s="1072"/>
      <c r="E5" s="1072"/>
      <c r="F5" s="1072"/>
      <c r="G5" s="1072"/>
      <c r="H5" s="1072"/>
      <c r="I5" s="1072"/>
      <c r="J5" s="1072"/>
      <c r="K5" s="1072"/>
      <c r="L5" s="1072"/>
      <c r="M5" s="1072"/>
      <c r="N5" s="1072"/>
      <c r="O5" s="1072"/>
      <c r="P5" s="1072"/>
      <c r="Q5" s="1072"/>
      <c r="R5" s="1072"/>
      <c r="S5" s="1072"/>
      <c r="T5" s="1072"/>
      <c r="U5" s="1072"/>
      <c r="V5" s="1072"/>
      <c r="W5" s="1072"/>
      <c r="X5" s="1072"/>
      <c r="Y5" s="1072"/>
      <c r="Z5" s="1072"/>
      <c r="AA5" s="1072"/>
      <c r="AB5" s="1072"/>
      <c r="AC5" s="1072"/>
      <c r="AD5" s="1072"/>
      <c r="AE5" s="1072"/>
      <c r="AF5" s="1072"/>
      <c r="AG5" s="1072"/>
      <c r="AH5" s="1072"/>
      <c r="AI5" s="1072"/>
      <c r="AJ5" s="1072"/>
      <c r="AK5" s="1072"/>
      <c r="AL5" s="1072"/>
      <c r="AM5" s="1072"/>
      <c r="AN5" s="1072"/>
      <c r="AO5" s="1072"/>
      <c r="AP5" s="1072"/>
      <c r="AQ5" s="1072"/>
      <c r="AR5" s="1072"/>
      <c r="AS5" s="1072"/>
      <c r="AT5" s="1072"/>
      <c r="AU5" s="1072"/>
      <c r="AV5" s="1072"/>
      <c r="AW5" s="1072"/>
    </row>
    <row r="6" spans="1:51" s="345" customFormat="1" ht="18" customHeight="1">
      <c r="A6" s="1072" t="str">
        <f>'2.PASIVO LD y ETIQ.'!A6:H6</f>
        <v>DEL 1 DE ENERO AL 31 DE MARZO DE 2021</v>
      </c>
      <c r="B6" s="1072"/>
      <c r="C6" s="1072"/>
      <c r="D6" s="1072"/>
      <c r="E6" s="1072"/>
      <c r="F6" s="1072"/>
      <c r="G6" s="1072"/>
      <c r="H6" s="1072"/>
      <c r="I6" s="1072"/>
      <c r="J6" s="1072"/>
      <c r="K6" s="1072"/>
      <c r="L6" s="1072"/>
      <c r="M6" s="1072"/>
      <c r="N6" s="1072"/>
      <c r="O6" s="1072"/>
      <c r="P6" s="1072"/>
      <c r="Q6" s="1072"/>
      <c r="R6" s="1072"/>
      <c r="S6" s="1072"/>
      <c r="T6" s="1072"/>
      <c r="U6" s="1072"/>
      <c r="V6" s="1072"/>
      <c r="W6" s="1072"/>
      <c r="X6" s="1072"/>
      <c r="Y6" s="1072"/>
      <c r="Z6" s="1072"/>
      <c r="AA6" s="1072"/>
      <c r="AB6" s="1072"/>
      <c r="AC6" s="1072"/>
      <c r="AD6" s="1072"/>
      <c r="AE6" s="1072"/>
      <c r="AF6" s="1072"/>
      <c r="AG6" s="1072"/>
      <c r="AH6" s="1072"/>
      <c r="AI6" s="1072"/>
      <c r="AJ6" s="1072"/>
      <c r="AK6" s="1072"/>
      <c r="AL6" s="1072"/>
      <c r="AM6" s="1072"/>
      <c r="AN6" s="1072"/>
      <c r="AO6" s="1072"/>
      <c r="AP6" s="1072"/>
      <c r="AQ6" s="1072"/>
      <c r="AR6" s="1072"/>
      <c r="AS6" s="1072"/>
      <c r="AT6" s="1072"/>
      <c r="AU6" s="1072"/>
      <c r="AV6" s="1072"/>
      <c r="AW6" s="1072"/>
    </row>
    <row r="7" spans="1:51" s="345" customFormat="1">
      <c r="A7" s="761"/>
      <c r="B7" s="761"/>
      <c r="C7" s="778"/>
      <c r="D7" s="761"/>
      <c r="E7" s="761"/>
      <c r="F7" s="778"/>
      <c r="G7" s="761"/>
      <c r="J7" s="344"/>
      <c r="K7" s="779"/>
      <c r="AR7" s="780"/>
      <c r="AV7" s="1179"/>
      <c r="AW7" s="1179"/>
    </row>
    <row r="8" spans="1:51" s="345" customFormat="1">
      <c r="A8" s="761"/>
      <c r="B8" s="761"/>
      <c r="C8" s="778"/>
      <c r="D8" s="761"/>
      <c r="E8" s="761"/>
      <c r="F8" s="778"/>
      <c r="G8" s="761"/>
      <c r="J8" s="344"/>
      <c r="K8" s="779"/>
      <c r="AR8" s="780"/>
      <c r="AV8" s="781" t="s">
        <v>5</v>
      </c>
      <c r="AW8" s="782">
        <f>'2.PASIVO LD y ETIQ.'!H8</f>
        <v>44314</v>
      </c>
    </row>
    <row r="9" spans="1:51" ht="18.75" customHeight="1">
      <c r="B9" s="1181" t="s">
        <v>1704</v>
      </c>
      <c r="C9" s="1184" t="s">
        <v>1705</v>
      </c>
      <c r="D9" s="1184"/>
      <c r="E9" s="1184"/>
      <c r="F9" s="1184"/>
      <c r="G9" s="1184"/>
      <c r="H9" s="1184"/>
      <c r="I9" s="1184"/>
      <c r="J9" s="1184"/>
      <c r="K9" s="1184"/>
      <c r="L9" s="1184"/>
      <c r="M9" s="1184"/>
      <c r="N9" s="1184"/>
      <c r="O9" s="1184"/>
      <c r="P9" s="1184"/>
      <c r="Q9" s="1184"/>
      <c r="R9" s="1184"/>
      <c r="S9" s="1184"/>
      <c r="T9" s="1184"/>
      <c r="U9" s="1184"/>
      <c r="V9" s="1184"/>
      <c r="W9" s="1184"/>
      <c r="X9" s="1184"/>
      <c r="Y9" s="1184"/>
      <c r="Z9" s="1184"/>
      <c r="AA9" s="1184"/>
      <c r="AB9" s="1184"/>
      <c r="AC9" s="1184"/>
      <c r="AD9" s="1184"/>
      <c r="AE9" s="1184"/>
      <c r="AF9" s="1184"/>
      <c r="AG9" s="1184"/>
      <c r="AH9" s="1184"/>
      <c r="AI9" s="1184"/>
      <c r="AJ9" s="1184"/>
      <c r="AK9" s="1184"/>
      <c r="AL9" s="1184"/>
      <c r="AM9" s="1184"/>
      <c r="AN9" s="1184"/>
      <c r="AO9" s="1184"/>
      <c r="AP9" s="1184"/>
      <c r="AQ9" s="1184"/>
      <c r="AR9" s="1184"/>
      <c r="AS9" s="1184"/>
      <c r="AT9" s="1184"/>
      <c r="AU9" s="1185" t="s">
        <v>1706</v>
      </c>
      <c r="AV9" s="1188" t="s">
        <v>1707</v>
      </c>
      <c r="AW9" s="1195" t="s">
        <v>1708</v>
      </c>
    </row>
    <row r="10" spans="1:51" ht="15.75">
      <c r="B10" s="1182"/>
      <c r="C10" s="1198" t="s">
        <v>1722</v>
      </c>
      <c r="D10" s="1198"/>
      <c r="E10" s="1198"/>
      <c r="F10" s="1198"/>
      <c r="G10" s="1198"/>
      <c r="H10" s="1198"/>
      <c r="I10" s="1198"/>
      <c r="J10" s="1198"/>
      <c r="K10" s="1198"/>
      <c r="L10" s="1198"/>
      <c r="M10" s="1198"/>
      <c r="N10" s="1198"/>
      <c r="O10" s="1198"/>
      <c r="P10" s="1198"/>
      <c r="Q10" s="1198"/>
      <c r="R10" s="1198"/>
      <c r="S10" s="1198"/>
      <c r="T10" s="1198"/>
      <c r="U10" s="1198"/>
      <c r="V10" s="1198"/>
      <c r="W10" s="1198"/>
      <c r="X10" s="1198"/>
      <c r="Y10" s="1198"/>
      <c r="Z10" s="1198"/>
      <c r="AA10" s="1198"/>
      <c r="AB10" s="1198"/>
      <c r="AC10" s="1199" t="s">
        <v>691</v>
      </c>
      <c r="AD10" s="784"/>
      <c r="AE10" s="1200" t="s">
        <v>1709</v>
      </c>
      <c r="AF10" s="1198"/>
      <c r="AG10" s="1198"/>
      <c r="AH10" s="1198"/>
      <c r="AI10" s="1198"/>
      <c r="AJ10" s="1198"/>
      <c r="AK10" s="1198"/>
      <c r="AL10" s="1198"/>
      <c r="AM10" s="1198"/>
      <c r="AN10" s="1198"/>
      <c r="AO10" s="1198"/>
      <c r="AP10" s="1198"/>
      <c r="AQ10" s="1198"/>
      <c r="AR10" s="1198"/>
      <c r="AS10" s="1201" t="s">
        <v>691</v>
      </c>
      <c r="AT10" s="785"/>
      <c r="AU10" s="1186"/>
      <c r="AV10" s="1189"/>
      <c r="AW10" s="1196"/>
    </row>
    <row r="11" spans="1:51" s="786" customFormat="1" ht="15" customHeight="1">
      <c r="B11" s="1183"/>
      <c r="C11" s="787" t="s">
        <v>1710</v>
      </c>
      <c r="D11" s="788">
        <v>2012</v>
      </c>
      <c r="E11" s="788">
        <v>4711</v>
      </c>
      <c r="F11" s="789">
        <v>5811</v>
      </c>
      <c r="G11" s="788">
        <v>5812</v>
      </c>
      <c r="H11" s="788">
        <v>5813</v>
      </c>
      <c r="I11" s="788">
        <v>5814</v>
      </c>
      <c r="J11" s="788">
        <v>5815</v>
      </c>
      <c r="K11" s="789">
        <v>5816</v>
      </c>
      <c r="L11" s="788">
        <v>5817</v>
      </c>
      <c r="M11" s="788">
        <v>5818</v>
      </c>
      <c r="N11" s="788">
        <v>5825</v>
      </c>
      <c r="O11" s="788">
        <v>5841</v>
      </c>
      <c r="P11" s="788">
        <v>5842</v>
      </c>
      <c r="Q11" s="788">
        <v>5843</v>
      </c>
      <c r="R11" s="788">
        <v>5844</v>
      </c>
      <c r="S11" s="788">
        <v>5845</v>
      </c>
      <c r="T11" s="788">
        <v>5845</v>
      </c>
      <c r="U11" s="788">
        <v>5846</v>
      </c>
      <c r="V11" s="788">
        <v>5847</v>
      </c>
      <c r="W11" s="788">
        <v>5848</v>
      </c>
      <c r="X11" s="788">
        <v>5849</v>
      </c>
      <c r="Y11" s="788" t="s">
        <v>1711</v>
      </c>
      <c r="Z11" s="788">
        <v>6731</v>
      </c>
      <c r="AA11" s="788" t="s">
        <v>1712</v>
      </c>
      <c r="AB11" s="788" t="s">
        <v>1713</v>
      </c>
      <c r="AC11" s="1199"/>
      <c r="AD11" s="790"/>
      <c r="AE11" s="791">
        <v>5821</v>
      </c>
      <c r="AF11" s="788">
        <v>5822</v>
      </c>
      <c r="AG11" s="788">
        <v>5823</v>
      </c>
      <c r="AH11" s="788">
        <v>5824</v>
      </c>
      <c r="AI11" s="788">
        <v>5825</v>
      </c>
      <c r="AJ11" s="788">
        <v>5826</v>
      </c>
      <c r="AK11" s="788">
        <v>5827</v>
      </c>
      <c r="AL11" s="788">
        <v>5828</v>
      </c>
      <c r="AM11" s="788">
        <v>5831</v>
      </c>
      <c r="AN11" s="788">
        <v>5832</v>
      </c>
      <c r="AO11" s="788">
        <v>5833</v>
      </c>
      <c r="AP11" s="788">
        <v>5851</v>
      </c>
      <c r="AQ11" s="788">
        <v>5931</v>
      </c>
      <c r="AR11" s="789">
        <v>5932</v>
      </c>
      <c r="AS11" s="1201"/>
      <c r="AT11" s="792"/>
      <c r="AU11" s="1187"/>
      <c r="AV11" s="1190"/>
      <c r="AW11" s="1197"/>
    </row>
    <row r="12" spans="1:51">
      <c r="B12" s="742" t="s">
        <v>486</v>
      </c>
      <c r="C12" s="793"/>
      <c r="D12" s="793"/>
      <c r="E12" s="793"/>
      <c r="F12" s="793"/>
      <c r="G12" s="793"/>
      <c r="H12" s="794"/>
      <c r="I12" s="794"/>
      <c r="J12" s="794"/>
      <c r="K12" s="794"/>
      <c r="L12" s="794"/>
      <c r="M12" s="794"/>
      <c r="N12" s="794"/>
      <c r="O12" s="794"/>
      <c r="P12" s="794"/>
      <c r="Q12" s="794"/>
      <c r="R12" s="794"/>
      <c r="S12" s="794"/>
      <c r="T12" s="794"/>
      <c r="U12" s="794"/>
      <c r="V12" s="794"/>
      <c r="W12" s="794"/>
      <c r="X12" s="794"/>
      <c r="Y12" s="794"/>
      <c r="Z12" s="794"/>
      <c r="AA12" s="794"/>
      <c r="AB12" s="794"/>
      <c r="AC12" s="795"/>
      <c r="AD12" s="795"/>
      <c r="AE12" s="795"/>
      <c r="AF12" s="795"/>
      <c r="AG12" s="795"/>
      <c r="AH12" s="795"/>
      <c r="AI12" s="795"/>
      <c r="AJ12" s="795"/>
      <c r="AK12" s="795"/>
      <c r="AL12" s="795"/>
      <c r="AM12" s="795"/>
      <c r="AN12" s="795"/>
      <c r="AO12" s="795"/>
      <c r="AP12" s="795"/>
      <c r="AQ12" s="795"/>
      <c r="AR12" s="795"/>
      <c r="AS12" s="795"/>
      <c r="AT12" s="795"/>
      <c r="AU12" s="795"/>
      <c r="AV12" s="795"/>
      <c r="AW12" s="795"/>
    </row>
    <row r="13" spans="1:51">
      <c r="B13" s="743" t="s">
        <v>598</v>
      </c>
      <c r="C13" s="793"/>
      <c r="D13" s="793"/>
      <c r="E13" s="793"/>
      <c r="F13" s="793"/>
      <c r="G13" s="793"/>
      <c r="H13" s="794"/>
      <c r="I13" s="794"/>
      <c r="J13" s="794"/>
      <c r="K13" s="794"/>
      <c r="L13" s="794"/>
      <c r="M13" s="794"/>
      <c r="N13" s="794"/>
      <c r="O13" s="794"/>
      <c r="P13" s="794"/>
      <c r="Q13" s="794"/>
      <c r="R13" s="794"/>
      <c r="S13" s="794"/>
      <c r="T13" s="794"/>
      <c r="U13" s="794"/>
      <c r="V13" s="794"/>
      <c r="W13" s="794"/>
      <c r="X13" s="794"/>
      <c r="Y13" s="794"/>
      <c r="Z13" s="794"/>
      <c r="AA13" s="794"/>
      <c r="AB13" s="794"/>
      <c r="AC13" s="795"/>
      <c r="AD13" s="795"/>
      <c r="AE13" s="795"/>
      <c r="AF13" s="795"/>
      <c r="AG13" s="795"/>
      <c r="AH13" s="795"/>
      <c r="AI13" s="795"/>
      <c r="AJ13" s="795"/>
      <c r="AK13" s="795"/>
      <c r="AL13" s="795"/>
      <c r="AM13" s="795"/>
      <c r="AN13" s="795"/>
      <c r="AO13" s="795"/>
      <c r="AP13" s="795"/>
      <c r="AQ13" s="795"/>
      <c r="AR13" s="795"/>
      <c r="AS13" s="795"/>
      <c r="AT13" s="795"/>
      <c r="AU13" s="795"/>
      <c r="AV13" s="795"/>
      <c r="AW13" s="795"/>
    </row>
    <row r="14" spans="1:51">
      <c r="B14" s="744" t="s">
        <v>600</v>
      </c>
      <c r="C14" s="793"/>
      <c r="D14" s="793"/>
      <c r="E14" s="793"/>
      <c r="F14" s="793"/>
      <c r="G14" s="793"/>
      <c r="H14" s="794"/>
      <c r="I14" s="794"/>
      <c r="J14" s="794"/>
      <c r="K14" s="794"/>
      <c r="L14" s="794"/>
      <c r="M14" s="794"/>
      <c r="N14" s="794"/>
      <c r="O14" s="794"/>
      <c r="P14" s="794"/>
      <c r="Q14" s="794"/>
      <c r="R14" s="794"/>
      <c r="S14" s="794"/>
      <c r="T14" s="794"/>
      <c r="U14" s="794"/>
      <c r="V14" s="794"/>
      <c r="W14" s="794"/>
      <c r="X14" s="794"/>
      <c r="Y14" s="794"/>
      <c r="Z14" s="794"/>
      <c r="AA14" s="794"/>
      <c r="AB14" s="794"/>
      <c r="AC14" s="796">
        <f>SUM(AC15:AC21)</f>
        <v>2984413.26</v>
      </c>
      <c r="AD14" s="795"/>
      <c r="AE14" s="794"/>
      <c r="AF14" s="794"/>
      <c r="AG14" s="794"/>
      <c r="AH14" s="794"/>
      <c r="AI14" s="794"/>
      <c r="AJ14" s="794"/>
      <c r="AK14" s="794"/>
      <c r="AL14" s="794"/>
      <c r="AM14" s="794"/>
      <c r="AN14" s="794"/>
      <c r="AO14" s="794"/>
      <c r="AP14" s="797"/>
      <c r="AQ14" s="794"/>
      <c r="AR14" s="794"/>
      <c r="AS14" s="798">
        <f>SUM(AS15:AS21)</f>
        <v>0</v>
      </c>
      <c r="AT14" s="799"/>
      <c r="AU14" s="798">
        <f>SUM(AU15:AU21)</f>
        <v>2984413.26</v>
      </c>
      <c r="AV14" s="798">
        <f>SUM(AV15:AV21)</f>
        <v>122717.78</v>
      </c>
      <c r="AW14" s="798">
        <f>SUM(AW15:AW21)</f>
        <v>3107131.04</v>
      </c>
    </row>
    <row r="15" spans="1:51">
      <c r="B15" s="741" t="s">
        <v>601</v>
      </c>
      <c r="C15" s="793"/>
      <c r="D15" s="793"/>
      <c r="E15" s="793"/>
      <c r="F15" s="793"/>
      <c r="G15" s="793"/>
      <c r="H15" s="794"/>
      <c r="I15" s="794"/>
      <c r="J15" s="794"/>
      <c r="K15" s="794"/>
      <c r="L15" s="794"/>
      <c r="M15" s="794"/>
      <c r="N15" s="794"/>
      <c r="O15" s="794"/>
      <c r="P15" s="794"/>
      <c r="Q15" s="794"/>
      <c r="R15" s="794"/>
      <c r="S15" s="794"/>
      <c r="T15" s="794"/>
      <c r="U15" s="794"/>
      <c r="V15" s="794"/>
      <c r="W15" s="794"/>
      <c r="X15" s="794"/>
      <c r="Y15" s="794"/>
      <c r="Z15" s="794"/>
      <c r="AA15" s="794"/>
      <c r="AB15" s="794"/>
      <c r="AC15" s="800">
        <f t="shared" ref="AC15:AC77" si="0">SUM(C15:AB15)</f>
        <v>0</v>
      </c>
      <c r="AD15" s="795"/>
      <c r="AE15" s="794"/>
      <c r="AF15" s="794"/>
      <c r="AG15" s="794"/>
      <c r="AH15" s="794"/>
      <c r="AI15" s="794"/>
      <c r="AJ15" s="794"/>
      <c r="AK15" s="794"/>
      <c r="AL15" s="794"/>
      <c r="AM15" s="794"/>
      <c r="AN15" s="794"/>
      <c r="AO15" s="794"/>
      <c r="AP15" s="794"/>
      <c r="AQ15" s="794"/>
      <c r="AR15" s="794"/>
      <c r="AS15" s="800">
        <f>SUM(AE15:AR15)</f>
        <v>0</v>
      </c>
      <c r="AT15" s="800"/>
      <c r="AU15" s="800">
        <f>SUM(AC15,AS15)</f>
        <v>0</v>
      </c>
      <c r="AV15" s="800"/>
      <c r="AW15" s="800">
        <f>AU15+AV15</f>
        <v>0</v>
      </c>
      <c r="AX15" s="801"/>
      <c r="AY15" s="802"/>
    </row>
    <row r="16" spans="1:51">
      <c r="B16" s="741" t="s">
        <v>487</v>
      </c>
      <c r="C16" s="793"/>
      <c r="D16" s="793"/>
      <c r="E16" s="793"/>
      <c r="F16" s="793"/>
      <c r="G16" s="793"/>
      <c r="H16" s="794"/>
      <c r="I16" s="794"/>
      <c r="J16" s="794"/>
      <c r="K16" s="794"/>
      <c r="L16" s="794"/>
      <c r="M16" s="794"/>
      <c r="N16" s="794"/>
      <c r="O16" s="794"/>
      <c r="P16" s="794"/>
      <c r="Q16" s="794"/>
      <c r="R16" s="794"/>
      <c r="S16" s="794"/>
      <c r="T16" s="794"/>
      <c r="U16" s="794"/>
      <c r="V16" s="794"/>
      <c r="W16" s="794"/>
      <c r="X16" s="794"/>
      <c r="Y16" s="794"/>
      <c r="Z16" s="794"/>
      <c r="AA16" s="794"/>
      <c r="AB16" s="794"/>
      <c r="AC16" s="800">
        <f t="shared" si="0"/>
        <v>0</v>
      </c>
      <c r="AD16" s="795"/>
      <c r="AE16" s="794"/>
      <c r="AF16" s="794"/>
      <c r="AG16" s="794"/>
      <c r="AH16" s="794"/>
      <c r="AI16" s="794"/>
      <c r="AJ16" s="794"/>
      <c r="AK16" s="794"/>
      <c r="AL16" s="794"/>
      <c r="AM16" s="794"/>
      <c r="AN16" s="794"/>
      <c r="AO16" s="794"/>
      <c r="AP16" s="794"/>
      <c r="AQ16" s="794"/>
      <c r="AR16" s="794"/>
      <c r="AS16" s="800">
        <f t="shared" ref="AS16:AS38" si="1">SUM(AE16:AR16)</f>
        <v>0</v>
      </c>
      <c r="AT16" s="800"/>
      <c r="AU16" s="800">
        <f t="shared" ref="AU16:AU21" si="2">SUM(AC16,AS16)</f>
        <v>0</v>
      </c>
      <c r="AV16" s="800"/>
      <c r="AW16" s="800">
        <f t="shared" ref="AW16:AW38" si="3">AU16+AV16</f>
        <v>0</v>
      </c>
    </row>
    <row r="17" spans="2:52">
      <c r="B17" s="741" t="s">
        <v>488</v>
      </c>
      <c r="C17" s="793"/>
      <c r="D17" s="793"/>
      <c r="E17" s="797"/>
      <c r="F17" s="793">
        <v>105706.79</v>
      </c>
      <c r="G17" s="793"/>
      <c r="H17" s="794">
        <v>0</v>
      </c>
      <c r="I17" s="794">
        <v>-0.68</v>
      </c>
      <c r="J17" s="794"/>
      <c r="K17" s="797"/>
      <c r="L17" s="797">
        <v>2698033.06</v>
      </c>
      <c r="M17" s="803"/>
      <c r="N17" s="797"/>
      <c r="O17" s="794"/>
      <c r="P17" s="794"/>
      <c r="Q17" s="794"/>
      <c r="R17" s="794"/>
      <c r="S17" s="794"/>
      <c r="T17" s="794"/>
      <c r="U17" s="794"/>
      <c r="V17" s="794"/>
      <c r="W17" s="794"/>
      <c r="X17" s="794"/>
      <c r="Y17" s="794"/>
      <c r="Z17" s="794"/>
      <c r="AA17" s="794"/>
      <c r="AB17" s="794"/>
      <c r="AC17" s="800">
        <f>SUM(C17:AB17)</f>
        <v>2803739.17</v>
      </c>
      <c r="AD17" s="795"/>
      <c r="AE17" s="794"/>
      <c r="AF17" s="794"/>
      <c r="AG17" s="794"/>
      <c r="AH17" s="794"/>
      <c r="AI17" s="794"/>
      <c r="AJ17" s="794"/>
      <c r="AK17" s="794"/>
      <c r="AL17" s="794"/>
      <c r="AM17" s="794"/>
      <c r="AN17" s="794"/>
      <c r="AO17" s="794"/>
      <c r="AP17" s="794"/>
      <c r="AQ17" s="797"/>
      <c r="AR17" s="794"/>
      <c r="AS17" s="800">
        <f t="shared" si="1"/>
        <v>0</v>
      </c>
      <c r="AT17" s="800"/>
      <c r="AU17" s="800">
        <f t="shared" si="2"/>
        <v>2803739.17</v>
      </c>
      <c r="AV17" s="800"/>
      <c r="AW17" s="800">
        <f t="shared" si="3"/>
        <v>2803739.17</v>
      </c>
      <c r="AX17" s="801"/>
      <c r="AY17" s="802"/>
    </row>
    <row r="18" spans="2:52">
      <c r="B18" s="741" t="s">
        <v>602</v>
      </c>
      <c r="C18" s="793"/>
      <c r="D18" s="793"/>
      <c r="E18" s="793"/>
      <c r="F18" s="793"/>
      <c r="G18" s="793"/>
      <c r="H18" s="794"/>
      <c r="I18" s="794"/>
      <c r="J18" s="794"/>
      <c r="K18" s="794"/>
      <c r="L18" s="794"/>
      <c r="M18" s="797"/>
      <c r="N18" s="794"/>
      <c r="O18" s="794"/>
      <c r="P18" s="794"/>
      <c r="Q18" s="794"/>
      <c r="R18" s="794"/>
      <c r="S18" s="794"/>
      <c r="T18" s="794"/>
      <c r="U18" s="794"/>
      <c r="V18" s="794"/>
      <c r="W18" s="794"/>
      <c r="X18" s="794"/>
      <c r="Y18" s="794"/>
      <c r="Z18" s="794"/>
      <c r="AA18" s="794"/>
      <c r="AB18" s="794"/>
      <c r="AC18" s="800">
        <f t="shared" si="0"/>
        <v>0</v>
      </c>
      <c r="AD18" s="795"/>
      <c r="AE18" s="794"/>
      <c r="AF18" s="794"/>
      <c r="AG18" s="794"/>
      <c r="AH18" s="794"/>
      <c r="AI18" s="794"/>
      <c r="AJ18" s="794"/>
      <c r="AK18" s="794"/>
      <c r="AL18" s="794"/>
      <c r="AM18" s="794"/>
      <c r="AN18" s="794"/>
      <c r="AO18" s="794"/>
      <c r="AP18" s="794"/>
      <c r="AQ18" s="797"/>
      <c r="AR18" s="794"/>
      <c r="AS18" s="800">
        <f t="shared" si="1"/>
        <v>0</v>
      </c>
      <c r="AT18" s="800"/>
      <c r="AU18" s="800">
        <f t="shared" si="2"/>
        <v>0</v>
      </c>
      <c r="AV18" s="800"/>
      <c r="AW18" s="800">
        <f t="shared" si="3"/>
        <v>0</v>
      </c>
      <c r="AY18" s="802"/>
    </row>
    <row r="19" spans="2:52">
      <c r="B19" s="741" t="s">
        <v>489</v>
      </c>
      <c r="C19" s="804"/>
      <c r="D19" s="793"/>
      <c r="E19" s="793"/>
      <c r="F19" s="780">
        <v>175960.92</v>
      </c>
      <c r="G19" s="793"/>
      <c r="H19" s="794"/>
      <c r="I19" s="794">
        <v>4713.17</v>
      </c>
      <c r="J19" s="794"/>
      <c r="K19" s="797"/>
      <c r="L19" s="797"/>
      <c r="M19" s="794"/>
      <c r="N19" s="797"/>
      <c r="O19" s="794"/>
      <c r="P19" s="794"/>
      <c r="Q19" s="794"/>
      <c r="R19" s="794"/>
      <c r="S19" s="794"/>
      <c r="T19" s="794"/>
      <c r="U19" s="794"/>
      <c r="V19" s="794"/>
      <c r="W19" s="794"/>
      <c r="X19" s="794"/>
      <c r="Y19" s="794"/>
      <c r="Z19" s="794"/>
      <c r="AA19" s="794"/>
      <c r="AB19" s="794"/>
      <c r="AC19" s="800">
        <f>SUM(D19:AB19)</f>
        <v>180674.09000000003</v>
      </c>
      <c r="AD19" s="795"/>
      <c r="AE19" s="794"/>
      <c r="AF19" s="794"/>
      <c r="AG19" s="794"/>
      <c r="AH19" s="794"/>
      <c r="AI19" s="794"/>
      <c r="AJ19" s="794"/>
      <c r="AK19" s="794"/>
      <c r="AL19" s="794"/>
      <c r="AM19" s="794"/>
      <c r="AN19" s="794"/>
      <c r="AO19" s="794"/>
      <c r="AP19" s="794"/>
      <c r="AQ19" s="794"/>
      <c r="AR19" s="794"/>
      <c r="AS19" s="800">
        <f t="shared" si="1"/>
        <v>0</v>
      </c>
      <c r="AT19" s="800"/>
      <c r="AU19" s="800">
        <f t="shared" si="2"/>
        <v>180674.09000000003</v>
      </c>
      <c r="AV19" s="800">
        <v>122717.78</v>
      </c>
      <c r="AW19" s="800">
        <f t="shared" si="3"/>
        <v>303391.87</v>
      </c>
      <c r="AX19" s="801"/>
      <c r="AY19" s="802"/>
    </row>
    <row r="20" spans="2:52">
      <c r="B20" s="741" t="s">
        <v>603</v>
      </c>
      <c r="C20" s="793"/>
      <c r="D20" s="793"/>
      <c r="E20" s="793"/>
      <c r="F20" s="793"/>
      <c r="G20" s="793"/>
      <c r="H20" s="794"/>
      <c r="I20" s="794"/>
      <c r="J20" s="794"/>
      <c r="K20" s="794"/>
      <c r="L20" s="794"/>
      <c r="M20" s="794"/>
      <c r="N20" s="794"/>
      <c r="O20" s="794"/>
      <c r="P20" s="794"/>
      <c r="Q20" s="794"/>
      <c r="R20" s="794"/>
      <c r="S20" s="794"/>
      <c r="T20" s="794"/>
      <c r="U20" s="794"/>
      <c r="V20" s="794"/>
      <c r="W20" s="794"/>
      <c r="X20" s="794"/>
      <c r="Y20" s="794"/>
      <c r="Z20" s="794"/>
      <c r="AA20" s="794"/>
      <c r="AB20" s="794"/>
      <c r="AC20" s="800">
        <f t="shared" si="0"/>
        <v>0</v>
      </c>
      <c r="AD20" s="795"/>
      <c r="AE20" s="794"/>
      <c r="AF20" s="794"/>
      <c r="AG20" s="794"/>
      <c r="AH20" s="794"/>
      <c r="AI20" s="794"/>
      <c r="AJ20" s="794"/>
      <c r="AK20" s="794"/>
      <c r="AL20" s="794"/>
      <c r="AM20" s="794"/>
      <c r="AN20" s="794"/>
      <c r="AO20" s="794"/>
      <c r="AP20" s="794"/>
      <c r="AQ20" s="794"/>
      <c r="AR20" s="794"/>
      <c r="AS20" s="800">
        <f t="shared" si="1"/>
        <v>0</v>
      </c>
      <c r="AT20" s="800"/>
      <c r="AU20" s="800">
        <f t="shared" si="2"/>
        <v>0</v>
      </c>
      <c r="AV20" s="800"/>
      <c r="AW20" s="800">
        <f t="shared" si="3"/>
        <v>0</v>
      </c>
      <c r="AY20" s="805"/>
    </row>
    <row r="21" spans="2:52">
      <c r="B21" s="741" t="s">
        <v>490</v>
      </c>
      <c r="C21" s="793"/>
      <c r="D21" s="793"/>
      <c r="E21" s="793"/>
      <c r="F21" s="793"/>
      <c r="G21" s="793"/>
      <c r="H21" s="794"/>
      <c r="I21" s="794"/>
      <c r="J21" s="794"/>
      <c r="K21" s="794"/>
      <c r="L21" s="794"/>
      <c r="M21" s="794"/>
      <c r="N21" s="794"/>
      <c r="O21" s="794"/>
      <c r="P21" s="794"/>
      <c r="Q21" s="794"/>
      <c r="R21" s="794"/>
      <c r="S21" s="794"/>
      <c r="T21" s="794"/>
      <c r="U21" s="794"/>
      <c r="V21" s="794"/>
      <c r="W21" s="794"/>
      <c r="X21" s="794"/>
      <c r="Y21" s="794"/>
      <c r="Z21" s="794"/>
      <c r="AA21" s="794"/>
      <c r="AB21" s="794"/>
      <c r="AC21" s="800">
        <f t="shared" si="0"/>
        <v>0</v>
      </c>
      <c r="AD21" s="795"/>
      <c r="AE21" s="794"/>
      <c r="AF21" s="794"/>
      <c r="AG21" s="794"/>
      <c r="AH21" s="794"/>
      <c r="AI21" s="794"/>
      <c r="AJ21" s="794"/>
      <c r="AK21" s="794"/>
      <c r="AL21" s="794"/>
      <c r="AM21" s="794"/>
      <c r="AN21" s="794"/>
      <c r="AO21" s="794"/>
      <c r="AP21" s="794"/>
      <c r="AQ21" s="794"/>
      <c r="AR21" s="794"/>
      <c r="AS21" s="800">
        <f t="shared" si="1"/>
        <v>0</v>
      </c>
      <c r="AT21" s="800"/>
      <c r="AU21" s="800">
        <f t="shared" si="2"/>
        <v>0</v>
      </c>
      <c r="AV21" s="800"/>
      <c r="AW21" s="800">
        <f t="shared" si="3"/>
        <v>0</v>
      </c>
    </row>
    <row r="22" spans="2:52" s="808" customFormat="1">
      <c r="B22" s="744" t="s">
        <v>491</v>
      </c>
      <c r="C22" s="806"/>
      <c r="D22" s="806"/>
      <c r="E22" s="806"/>
      <c r="F22" s="806"/>
      <c r="G22" s="806"/>
      <c r="H22" s="807"/>
      <c r="I22" s="807"/>
      <c r="J22" s="807"/>
      <c r="K22" s="807"/>
      <c r="L22" s="807"/>
      <c r="M22" s="807"/>
      <c r="N22" s="807"/>
      <c r="O22" s="807"/>
      <c r="P22" s="807"/>
      <c r="Q22" s="807"/>
      <c r="R22" s="807"/>
      <c r="S22" s="807"/>
      <c r="T22" s="807"/>
      <c r="U22" s="807"/>
      <c r="V22" s="807"/>
      <c r="W22" s="807"/>
      <c r="X22" s="807"/>
      <c r="Y22" s="807"/>
      <c r="Z22" s="807"/>
      <c r="AA22" s="807"/>
      <c r="AB22" s="807"/>
      <c r="AC22" s="796">
        <f>SUM(AC23:AC29)</f>
        <v>0</v>
      </c>
      <c r="AD22" s="796"/>
      <c r="AE22" s="807"/>
      <c r="AF22" s="807"/>
      <c r="AG22" s="807"/>
      <c r="AH22" s="807"/>
      <c r="AI22" s="807"/>
      <c r="AJ22" s="807"/>
      <c r="AK22" s="807"/>
      <c r="AL22" s="807"/>
      <c r="AM22" s="807"/>
      <c r="AN22" s="807"/>
      <c r="AO22" s="807"/>
      <c r="AP22" s="807"/>
      <c r="AQ22" s="807"/>
      <c r="AR22" s="807"/>
      <c r="AS22" s="796">
        <f>SUM(AS23:AS29)</f>
        <v>0</v>
      </c>
      <c r="AT22" s="796"/>
      <c r="AU22" s="796">
        <f>SUM(AU23:AU29)</f>
        <v>0</v>
      </c>
      <c r="AV22" s="796">
        <f>SUM(AV23:AV29)</f>
        <v>0</v>
      </c>
      <c r="AW22" s="796">
        <f>SUM(AW23:AW29)</f>
        <v>0</v>
      </c>
    </row>
    <row r="23" spans="2:52">
      <c r="B23" s="741" t="s">
        <v>1330</v>
      </c>
      <c r="C23" s="793"/>
      <c r="D23" s="793"/>
      <c r="E23" s="793"/>
      <c r="F23" s="793"/>
      <c r="G23" s="793"/>
      <c r="H23" s="794"/>
      <c r="I23" s="794"/>
      <c r="J23" s="794"/>
      <c r="K23" s="794"/>
      <c r="L23" s="794"/>
      <c r="M23" s="794"/>
      <c r="N23" s="794"/>
      <c r="O23" s="794"/>
      <c r="P23" s="794"/>
      <c r="Q23" s="794"/>
      <c r="R23" s="794"/>
      <c r="S23" s="794"/>
      <c r="T23" s="794"/>
      <c r="U23" s="794"/>
      <c r="V23" s="794"/>
      <c r="W23" s="794"/>
      <c r="X23" s="794"/>
      <c r="Y23" s="794"/>
      <c r="Z23" s="794"/>
      <c r="AA23" s="794"/>
      <c r="AB23" s="794"/>
      <c r="AC23" s="800">
        <f t="shared" si="0"/>
        <v>0</v>
      </c>
      <c r="AD23" s="795"/>
      <c r="AE23" s="794"/>
      <c r="AF23" s="794"/>
      <c r="AG23" s="794"/>
      <c r="AH23" s="794"/>
      <c r="AI23" s="794"/>
      <c r="AJ23" s="794"/>
      <c r="AK23" s="794"/>
      <c r="AL23" s="794"/>
      <c r="AM23" s="794"/>
      <c r="AN23" s="794"/>
      <c r="AO23" s="794"/>
      <c r="AP23" s="794"/>
      <c r="AQ23" s="794"/>
      <c r="AR23" s="794"/>
      <c r="AS23" s="800">
        <f t="shared" si="1"/>
        <v>0</v>
      </c>
      <c r="AT23" s="800"/>
      <c r="AU23" s="800">
        <f t="shared" ref="AU23:AU29" si="4">SUM(AC23,AS23)</f>
        <v>0</v>
      </c>
      <c r="AV23" s="800"/>
      <c r="AW23" s="800">
        <f t="shared" si="3"/>
        <v>0</v>
      </c>
    </row>
    <row r="24" spans="2:52">
      <c r="B24" s="741" t="s">
        <v>502</v>
      </c>
      <c r="C24" s="793"/>
      <c r="D24" s="793"/>
      <c r="E24" s="793"/>
      <c r="F24" s="793"/>
      <c r="G24" s="793"/>
      <c r="H24" s="794"/>
      <c r="I24" s="794"/>
      <c r="J24" s="794"/>
      <c r="K24" s="794"/>
      <c r="L24" s="794"/>
      <c r="M24" s="794"/>
      <c r="N24" s="794"/>
      <c r="O24" s="794"/>
      <c r="P24" s="794"/>
      <c r="Q24" s="794"/>
      <c r="R24" s="794"/>
      <c r="S24" s="794"/>
      <c r="T24" s="794"/>
      <c r="U24" s="794"/>
      <c r="V24" s="794"/>
      <c r="W24" s="794"/>
      <c r="X24" s="794"/>
      <c r="Y24" s="794"/>
      <c r="Z24" s="794"/>
      <c r="AA24" s="794"/>
      <c r="AB24" s="794"/>
      <c r="AC24" s="800">
        <f t="shared" si="0"/>
        <v>0</v>
      </c>
      <c r="AD24" s="795"/>
      <c r="AE24" s="794"/>
      <c r="AF24" s="794"/>
      <c r="AG24" s="794"/>
      <c r="AH24" s="794"/>
      <c r="AI24" s="794"/>
      <c r="AJ24" s="794"/>
      <c r="AK24" s="794"/>
      <c r="AL24" s="794"/>
      <c r="AM24" s="794"/>
      <c r="AN24" s="794"/>
      <c r="AO24" s="794"/>
      <c r="AP24" s="794"/>
      <c r="AQ24" s="794"/>
      <c r="AR24" s="794"/>
      <c r="AS24" s="800">
        <f t="shared" si="1"/>
        <v>0</v>
      </c>
      <c r="AT24" s="800"/>
      <c r="AU24" s="800">
        <f t="shared" si="4"/>
        <v>0</v>
      </c>
      <c r="AV24" s="800"/>
      <c r="AW24" s="800">
        <f t="shared" si="3"/>
        <v>0</v>
      </c>
      <c r="AX24" s="800"/>
      <c r="AY24" s="802"/>
      <c r="AZ24" s="802"/>
    </row>
    <row r="25" spans="2:52">
      <c r="B25" s="741" t="s">
        <v>503</v>
      </c>
      <c r="C25" s="793"/>
      <c r="D25" s="793"/>
      <c r="E25" s="793"/>
      <c r="F25" s="793"/>
      <c r="G25" s="793"/>
      <c r="H25" s="794"/>
      <c r="I25" s="794"/>
      <c r="J25" s="794"/>
      <c r="K25" s="794"/>
      <c r="L25" s="794"/>
      <c r="M25" s="794"/>
      <c r="N25" s="794"/>
      <c r="O25" s="794"/>
      <c r="P25" s="794"/>
      <c r="Q25" s="794"/>
      <c r="R25" s="794"/>
      <c r="S25" s="794"/>
      <c r="T25" s="794"/>
      <c r="U25" s="794"/>
      <c r="V25" s="794"/>
      <c r="W25" s="794"/>
      <c r="X25" s="794"/>
      <c r="Y25" s="794"/>
      <c r="Z25" s="794"/>
      <c r="AA25" s="794"/>
      <c r="AB25" s="794"/>
      <c r="AC25" s="800">
        <f t="shared" si="0"/>
        <v>0</v>
      </c>
      <c r="AD25" s="795"/>
      <c r="AE25" s="794"/>
      <c r="AF25" s="794"/>
      <c r="AG25" s="794"/>
      <c r="AH25" s="794"/>
      <c r="AI25" s="794"/>
      <c r="AJ25" s="794"/>
      <c r="AK25" s="794"/>
      <c r="AL25" s="794"/>
      <c r="AM25" s="794"/>
      <c r="AN25" s="794"/>
      <c r="AO25" s="794"/>
      <c r="AP25" s="794"/>
      <c r="AQ25" s="794"/>
      <c r="AR25" s="794"/>
      <c r="AS25" s="800">
        <f t="shared" si="1"/>
        <v>0</v>
      </c>
      <c r="AT25" s="800"/>
      <c r="AU25" s="800">
        <f t="shared" si="4"/>
        <v>0</v>
      </c>
      <c r="AV25" s="800"/>
      <c r="AW25" s="800">
        <f t="shared" si="3"/>
        <v>0</v>
      </c>
      <c r="AX25" s="801"/>
      <c r="AY25" s="802"/>
    </row>
    <row r="26" spans="2:52">
      <c r="B26" s="741" t="s">
        <v>504</v>
      </c>
      <c r="C26" s="794"/>
      <c r="D26" s="794"/>
      <c r="E26" s="794"/>
      <c r="F26" s="794"/>
      <c r="G26" s="794"/>
      <c r="H26" s="794"/>
      <c r="I26" s="794"/>
      <c r="J26" s="794"/>
      <c r="K26" s="794"/>
      <c r="L26" s="794"/>
      <c r="M26" s="794"/>
      <c r="N26" s="794"/>
      <c r="O26" s="794"/>
      <c r="P26" s="794"/>
      <c r="Q26" s="794"/>
      <c r="R26" s="794"/>
      <c r="S26" s="794"/>
      <c r="T26" s="794"/>
      <c r="U26" s="794"/>
      <c r="V26" s="794"/>
      <c r="W26" s="794"/>
      <c r="X26" s="794"/>
      <c r="Y26" s="794"/>
      <c r="Z26" s="794"/>
      <c r="AA26" s="794"/>
      <c r="AB26" s="794"/>
      <c r="AC26" s="800">
        <f t="shared" si="0"/>
        <v>0</v>
      </c>
      <c r="AD26" s="795"/>
      <c r="AE26" s="794"/>
      <c r="AF26" s="794"/>
      <c r="AG26" s="794"/>
      <c r="AH26" s="794"/>
      <c r="AI26" s="794"/>
      <c r="AJ26" s="794"/>
      <c r="AK26" s="794"/>
      <c r="AL26" s="794"/>
      <c r="AM26" s="794"/>
      <c r="AN26" s="794"/>
      <c r="AO26" s="794"/>
      <c r="AP26" s="794"/>
      <c r="AQ26" s="794"/>
      <c r="AR26" s="794"/>
      <c r="AS26" s="800">
        <f t="shared" si="1"/>
        <v>0</v>
      </c>
      <c r="AT26" s="800"/>
      <c r="AU26" s="800">
        <f t="shared" si="4"/>
        <v>0</v>
      </c>
      <c r="AV26" s="800"/>
      <c r="AW26" s="800">
        <f t="shared" si="3"/>
        <v>0</v>
      </c>
    </row>
    <row r="27" spans="2:52">
      <c r="B27" s="741" t="s">
        <v>505</v>
      </c>
      <c r="C27" s="794"/>
      <c r="D27" s="794"/>
      <c r="E27" s="794"/>
      <c r="F27" s="794"/>
      <c r="G27" s="794"/>
      <c r="H27" s="794"/>
      <c r="I27" s="794"/>
      <c r="J27" s="794"/>
      <c r="K27" s="794"/>
      <c r="L27" s="794"/>
      <c r="M27" s="794"/>
      <c r="N27" s="794"/>
      <c r="O27" s="794"/>
      <c r="P27" s="794"/>
      <c r="Q27" s="794"/>
      <c r="R27" s="794"/>
      <c r="S27" s="794"/>
      <c r="T27" s="794"/>
      <c r="U27" s="794"/>
      <c r="V27" s="794"/>
      <c r="W27" s="794"/>
      <c r="X27" s="794"/>
      <c r="Y27" s="794"/>
      <c r="Z27" s="794"/>
      <c r="AA27" s="794"/>
      <c r="AB27" s="794"/>
      <c r="AC27" s="800">
        <f t="shared" si="0"/>
        <v>0</v>
      </c>
      <c r="AD27" s="795"/>
      <c r="AE27" s="794"/>
      <c r="AF27" s="794"/>
      <c r="AG27" s="794"/>
      <c r="AH27" s="794"/>
      <c r="AI27" s="794"/>
      <c r="AJ27" s="794"/>
      <c r="AK27" s="794"/>
      <c r="AL27" s="794"/>
      <c r="AM27" s="794"/>
      <c r="AN27" s="794"/>
      <c r="AO27" s="794"/>
      <c r="AP27" s="794"/>
      <c r="AQ27" s="794"/>
      <c r="AR27" s="794"/>
      <c r="AS27" s="800">
        <f t="shared" si="1"/>
        <v>0</v>
      </c>
      <c r="AT27" s="800"/>
      <c r="AU27" s="800">
        <f t="shared" si="4"/>
        <v>0</v>
      </c>
      <c r="AV27" s="800"/>
      <c r="AW27" s="800">
        <f t="shared" si="3"/>
        <v>0</v>
      </c>
    </row>
    <row r="28" spans="2:52">
      <c r="B28" s="741" t="s">
        <v>507</v>
      </c>
      <c r="C28" s="793"/>
      <c r="D28" s="794"/>
      <c r="E28" s="794"/>
      <c r="F28" s="794"/>
      <c r="G28" s="794"/>
      <c r="H28" s="794"/>
      <c r="I28" s="794"/>
      <c r="J28" s="794"/>
      <c r="K28" s="794"/>
      <c r="L28" s="794"/>
      <c r="M28" s="794"/>
      <c r="N28" s="794"/>
      <c r="O28" s="794"/>
      <c r="P28" s="794"/>
      <c r="Q28" s="794"/>
      <c r="R28" s="794"/>
      <c r="S28" s="794"/>
      <c r="T28" s="794"/>
      <c r="U28" s="794"/>
      <c r="V28" s="794"/>
      <c r="W28" s="794"/>
      <c r="X28" s="794"/>
      <c r="Y28" s="794"/>
      <c r="Z28" s="794"/>
      <c r="AA28" s="794"/>
      <c r="AB28" s="794"/>
      <c r="AC28" s="800">
        <f t="shared" si="0"/>
        <v>0</v>
      </c>
      <c r="AD28" s="795"/>
      <c r="AE28" s="794"/>
      <c r="AF28" s="794"/>
      <c r="AG28" s="794"/>
      <c r="AH28" s="794"/>
      <c r="AI28" s="794"/>
      <c r="AJ28" s="794"/>
      <c r="AK28" s="794"/>
      <c r="AL28" s="794"/>
      <c r="AM28" s="794"/>
      <c r="AN28" s="794"/>
      <c r="AO28" s="794"/>
      <c r="AP28" s="794"/>
      <c r="AQ28" s="794"/>
      <c r="AR28" s="794"/>
      <c r="AS28" s="800">
        <f t="shared" si="1"/>
        <v>0</v>
      </c>
      <c r="AT28" s="800"/>
      <c r="AU28" s="800">
        <f t="shared" si="4"/>
        <v>0</v>
      </c>
      <c r="AV28" s="800"/>
      <c r="AW28" s="800">
        <f t="shared" si="3"/>
        <v>0</v>
      </c>
      <c r="AY28" s="802"/>
    </row>
    <row r="29" spans="2:52">
      <c r="B29" s="741" t="s">
        <v>509</v>
      </c>
      <c r="C29" s="794"/>
      <c r="D29" s="794"/>
      <c r="E29" s="794"/>
      <c r="F29" s="794"/>
      <c r="G29" s="794"/>
      <c r="H29" s="794"/>
      <c r="I29" s="794"/>
      <c r="J29" s="794"/>
      <c r="K29" s="794"/>
      <c r="L29" s="794"/>
      <c r="M29" s="794"/>
      <c r="N29" s="794"/>
      <c r="O29" s="794"/>
      <c r="P29" s="794"/>
      <c r="Q29" s="794"/>
      <c r="R29" s="794"/>
      <c r="S29" s="794"/>
      <c r="T29" s="794"/>
      <c r="U29" s="794"/>
      <c r="V29" s="794"/>
      <c r="W29" s="794"/>
      <c r="X29" s="794"/>
      <c r="Y29" s="794"/>
      <c r="Z29" s="794"/>
      <c r="AA29" s="794"/>
      <c r="AB29" s="794"/>
      <c r="AC29" s="800">
        <f t="shared" si="0"/>
        <v>0</v>
      </c>
      <c r="AD29" s="795"/>
      <c r="AE29" s="794"/>
      <c r="AF29" s="794"/>
      <c r="AG29" s="794"/>
      <c r="AH29" s="794"/>
      <c r="AI29" s="794"/>
      <c r="AJ29" s="794"/>
      <c r="AK29" s="794"/>
      <c r="AL29" s="794"/>
      <c r="AM29" s="794"/>
      <c r="AN29" s="794"/>
      <c r="AO29" s="794"/>
      <c r="AP29" s="794"/>
      <c r="AQ29" s="794"/>
      <c r="AR29" s="794"/>
      <c r="AS29" s="800">
        <f t="shared" si="1"/>
        <v>0</v>
      </c>
      <c r="AT29" s="800"/>
      <c r="AU29" s="800">
        <f t="shared" si="4"/>
        <v>0</v>
      </c>
      <c r="AV29" s="800"/>
      <c r="AW29" s="800">
        <f t="shared" si="3"/>
        <v>0</v>
      </c>
    </row>
    <row r="30" spans="2:52" s="808" customFormat="1">
      <c r="B30" s="744" t="s">
        <v>511</v>
      </c>
      <c r="C30" s="807"/>
      <c r="D30" s="807"/>
      <c r="E30" s="807"/>
      <c r="F30" s="807"/>
      <c r="G30" s="807"/>
      <c r="H30" s="807"/>
      <c r="I30" s="807"/>
      <c r="J30" s="807"/>
      <c r="K30" s="807"/>
      <c r="L30" s="807"/>
      <c r="M30" s="807"/>
      <c r="N30" s="807"/>
      <c r="O30" s="807"/>
      <c r="P30" s="807"/>
      <c r="Q30" s="807"/>
      <c r="R30" s="807"/>
      <c r="S30" s="807"/>
      <c r="T30" s="807"/>
      <c r="U30" s="807"/>
      <c r="V30" s="807"/>
      <c r="W30" s="807"/>
      <c r="X30" s="807"/>
      <c r="Y30" s="807"/>
      <c r="Z30" s="807"/>
      <c r="AA30" s="807"/>
      <c r="AB30" s="807"/>
      <c r="AC30" s="796">
        <f>SUM(AC31:AC34)</f>
        <v>0</v>
      </c>
      <c r="AD30" s="796"/>
      <c r="AE30" s="807"/>
      <c r="AF30" s="807"/>
      <c r="AG30" s="807"/>
      <c r="AH30" s="807"/>
      <c r="AI30" s="807"/>
      <c r="AJ30" s="807"/>
      <c r="AK30" s="807"/>
      <c r="AL30" s="807"/>
      <c r="AM30" s="807"/>
      <c r="AN30" s="807"/>
      <c r="AO30" s="807"/>
      <c r="AP30" s="807"/>
      <c r="AQ30" s="807"/>
      <c r="AR30" s="807"/>
      <c r="AS30" s="796">
        <f>SUM(AS31:AS34)</f>
        <v>0</v>
      </c>
      <c r="AT30" s="796"/>
      <c r="AU30" s="796">
        <f>SUM(AU31:AU34)</f>
        <v>0</v>
      </c>
      <c r="AV30" s="796">
        <f>SUM(AV31:AV34)</f>
        <v>0</v>
      </c>
      <c r="AW30" s="796">
        <f>SUM(AW31:AW34)</f>
        <v>0</v>
      </c>
    </row>
    <row r="31" spans="2:52" ht="22.5">
      <c r="B31" s="749" t="s">
        <v>608</v>
      </c>
      <c r="C31" s="794"/>
      <c r="D31" s="794"/>
      <c r="E31" s="794"/>
      <c r="F31" s="794"/>
      <c r="G31" s="794"/>
      <c r="H31" s="794"/>
      <c r="I31" s="794"/>
      <c r="J31" s="794"/>
      <c r="K31" s="794"/>
      <c r="L31" s="794"/>
      <c r="M31" s="794"/>
      <c r="N31" s="794"/>
      <c r="O31" s="794"/>
      <c r="P31" s="794"/>
      <c r="Q31" s="794"/>
      <c r="R31" s="794"/>
      <c r="S31" s="794"/>
      <c r="T31" s="794"/>
      <c r="U31" s="794"/>
      <c r="V31" s="794"/>
      <c r="W31" s="794"/>
      <c r="X31" s="794"/>
      <c r="Y31" s="794"/>
      <c r="Z31" s="794"/>
      <c r="AA31" s="794"/>
      <c r="AB31" s="794"/>
      <c r="AC31" s="800">
        <f t="shared" si="0"/>
        <v>0</v>
      </c>
      <c r="AD31" s="795"/>
      <c r="AE31" s="794"/>
      <c r="AF31" s="794"/>
      <c r="AG31" s="794"/>
      <c r="AH31" s="794"/>
      <c r="AI31" s="794"/>
      <c r="AJ31" s="794"/>
      <c r="AK31" s="794"/>
      <c r="AL31" s="794"/>
      <c r="AM31" s="794"/>
      <c r="AN31" s="794"/>
      <c r="AO31" s="794"/>
      <c r="AP31" s="794"/>
      <c r="AQ31" s="794"/>
      <c r="AR31" s="794"/>
      <c r="AS31" s="800">
        <f t="shared" si="1"/>
        <v>0</v>
      </c>
      <c r="AT31" s="800"/>
      <c r="AU31" s="800">
        <f t="shared" ref="AU31:AU34" si="5">SUM(AC31,AS31)</f>
        <v>0</v>
      </c>
      <c r="AV31" s="800"/>
      <c r="AW31" s="800">
        <f t="shared" si="3"/>
        <v>0</v>
      </c>
      <c r="AY31" s="802"/>
    </row>
    <row r="32" spans="2:52" ht="22.5">
      <c r="B32" s="749" t="s">
        <v>513</v>
      </c>
      <c r="C32" s="794"/>
      <c r="D32" s="794"/>
      <c r="E32" s="794"/>
      <c r="F32" s="794"/>
      <c r="G32" s="794"/>
      <c r="H32" s="794"/>
      <c r="I32" s="794"/>
      <c r="J32" s="794"/>
      <c r="K32" s="794"/>
      <c r="L32" s="794"/>
      <c r="M32" s="794"/>
      <c r="N32" s="794"/>
      <c r="O32" s="794"/>
      <c r="P32" s="794"/>
      <c r="Q32" s="794"/>
      <c r="R32" s="794"/>
      <c r="S32" s="794"/>
      <c r="T32" s="794"/>
      <c r="U32" s="794"/>
      <c r="V32" s="794"/>
      <c r="W32" s="794"/>
      <c r="X32" s="794"/>
      <c r="Y32" s="794"/>
      <c r="Z32" s="794"/>
      <c r="AA32" s="794"/>
      <c r="AB32" s="794"/>
      <c r="AC32" s="800">
        <f t="shared" si="0"/>
        <v>0</v>
      </c>
      <c r="AD32" s="795"/>
      <c r="AE32" s="794"/>
      <c r="AF32" s="794"/>
      <c r="AG32" s="794"/>
      <c r="AH32" s="794"/>
      <c r="AI32" s="794"/>
      <c r="AJ32" s="794"/>
      <c r="AK32" s="794"/>
      <c r="AL32" s="794"/>
      <c r="AM32" s="794"/>
      <c r="AN32" s="794"/>
      <c r="AO32" s="794"/>
      <c r="AP32" s="794"/>
      <c r="AQ32" s="794"/>
      <c r="AR32" s="794"/>
      <c r="AS32" s="800">
        <f t="shared" si="1"/>
        <v>0</v>
      </c>
      <c r="AT32" s="800"/>
      <c r="AU32" s="800">
        <f t="shared" si="5"/>
        <v>0</v>
      </c>
      <c r="AV32" s="800"/>
      <c r="AW32" s="800">
        <f t="shared" si="3"/>
        <v>0</v>
      </c>
    </row>
    <row r="33" spans="2:49">
      <c r="B33" s="749" t="s">
        <v>609</v>
      </c>
      <c r="C33" s="794"/>
      <c r="D33" s="794"/>
      <c r="E33" s="794"/>
      <c r="F33" s="794"/>
      <c r="G33" s="794"/>
      <c r="H33" s="794"/>
      <c r="I33" s="794"/>
      <c r="J33" s="794"/>
      <c r="K33" s="794"/>
      <c r="L33" s="794"/>
      <c r="M33" s="794"/>
      <c r="N33" s="794"/>
      <c r="O33" s="794"/>
      <c r="P33" s="794"/>
      <c r="Q33" s="794"/>
      <c r="R33" s="794"/>
      <c r="S33" s="794"/>
      <c r="T33" s="794"/>
      <c r="U33" s="794"/>
      <c r="V33" s="794"/>
      <c r="W33" s="794"/>
      <c r="X33" s="794"/>
      <c r="Y33" s="794"/>
      <c r="Z33" s="794"/>
      <c r="AA33" s="794"/>
      <c r="AB33" s="794"/>
      <c r="AC33" s="800">
        <f t="shared" si="0"/>
        <v>0</v>
      </c>
      <c r="AD33" s="795"/>
      <c r="AE33" s="794"/>
      <c r="AF33" s="794"/>
      <c r="AG33" s="794"/>
      <c r="AH33" s="794"/>
      <c r="AI33" s="794"/>
      <c r="AJ33" s="794"/>
      <c r="AK33" s="794"/>
      <c r="AL33" s="794"/>
      <c r="AM33" s="794"/>
      <c r="AN33" s="794"/>
      <c r="AO33" s="794"/>
      <c r="AP33" s="794"/>
      <c r="AQ33" s="794"/>
      <c r="AR33" s="794"/>
      <c r="AS33" s="800">
        <f t="shared" si="1"/>
        <v>0</v>
      </c>
      <c r="AT33" s="800"/>
      <c r="AU33" s="800">
        <f t="shared" si="5"/>
        <v>0</v>
      </c>
      <c r="AV33" s="800"/>
      <c r="AW33" s="800">
        <f t="shared" si="3"/>
        <v>0</v>
      </c>
    </row>
    <row r="34" spans="2:49">
      <c r="B34" s="741" t="s">
        <v>515</v>
      </c>
      <c r="C34" s="794"/>
      <c r="D34" s="794"/>
      <c r="E34" s="794"/>
      <c r="F34" s="794"/>
      <c r="G34" s="794"/>
      <c r="H34" s="794"/>
      <c r="I34" s="794"/>
      <c r="J34" s="794"/>
      <c r="K34" s="794"/>
      <c r="L34" s="794"/>
      <c r="M34" s="794"/>
      <c r="N34" s="794"/>
      <c r="O34" s="794"/>
      <c r="P34" s="794"/>
      <c r="Q34" s="794"/>
      <c r="R34" s="794"/>
      <c r="S34" s="794"/>
      <c r="T34" s="794"/>
      <c r="U34" s="794"/>
      <c r="V34" s="794"/>
      <c r="W34" s="794"/>
      <c r="X34" s="794"/>
      <c r="Y34" s="794"/>
      <c r="Z34" s="794"/>
      <c r="AA34" s="794"/>
      <c r="AB34" s="794"/>
      <c r="AC34" s="800">
        <f t="shared" si="0"/>
        <v>0</v>
      </c>
      <c r="AD34" s="795"/>
      <c r="AE34" s="794"/>
      <c r="AF34" s="794"/>
      <c r="AG34" s="794"/>
      <c r="AH34" s="794"/>
      <c r="AI34" s="794"/>
      <c r="AJ34" s="794"/>
      <c r="AK34" s="794"/>
      <c r="AL34" s="794"/>
      <c r="AM34" s="794"/>
      <c r="AN34" s="794"/>
      <c r="AO34" s="794"/>
      <c r="AP34" s="794"/>
      <c r="AQ34" s="794"/>
      <c r="AR34" s="794"/>
      <c r="AS34" s="800">
        <f t="shared" si="1"/>
        <v>0</v>
      </c>
      <c r="AT34" s="800"/>
      <c r="AU34" s="800">
        <f t="shared" si="5"/>
        <v>0</v>
      </c>
      <c r="AV34" s="800"/>
      <c r="AW34" s="800">
        <f t="shared" si="3"/>
        <v>0</v>
      </c>
    </row>
    <row r="35" spans="2:49" s="808" customFormat="1">
      <c r="B35" s="744" t="s">
        <v>516</v>
      </c>
      <c r="C35" s="807"/>
      <c r="D35" s="807"/>
      <c r="E35" s="807"/>
      <c r="F35" s="807"/>
      <c r="G35" s="807"/>
      <c r="H35" s="807"/>
      <c r="I35" s="807"/>
      <c r="J35" s="807"/>
      <c r="K35" s="807"/>
      <c r="L35" s="807"/>
      <c r="M35" s="807"/>
      <c r="N35" s="807"/>
      <c r="O35" s="807"/>
      <c r="P35" s="807"/>
      <c r="Q35" s="807"/>
      <c r="R35" s="807"/>
      <c r="S35" s="807"/>
      <c r="T35" s="807"/>
      <c r="U35" s="807"/>
      <c r="V35" s="807"/>
      <c r="W35" s="807"/>
      <c r="X35" s="807"/>
      <c r="Y35" s="807"/>
      <c r="Z35" s="807"/>
      <c r="AA35" s="807"/>
      <c r="AB35" s="807"/>
      <c r="AC35" s="796">
        <f>SUM(AC36)</f>
        <v>0</v>
      </c>
      <c r="AD35" s="796"/>
      <c r="AE35" s="807"/>
      <c r="AF35" s="807"/>
      <c r="AG35" s="807"/>
      <c r="AH35" s="807"/>
      <c r="AI35" s="807"/>
      <c r="AJ35" s="807"/>
      <c r="AK35" s="807"/>
      <c r="AL35" s="807"/>
      <c r="AM35" s="807"/>
      <c r="AN35" s="807"/>
      <c r="AO35" s="807"/>
      <c r="AP35" s="807"/>
      <c r="AQ35" s="807"/>
      <c r="AR35" s="807"/>
      <c r="AS35" s="796">
        <f>SUM(AS36)</f>
        <v>0</v>
      </c>
      <c r="AT35" s="796"/>
      <c r="AU35" s="796">
        <f>SUM(AU36)</f>
        <v>0</v>
      </c>
      <c r="AV35" s="796">
        <f>SUM(AV36)</f>
        <v>0</v>
      </c>
      <c r="AW35" s="796">
        <f>SUM(AW36)</f>
        <v>0</v>
      </c>
    </row>
    <row r="36" spans="2:49">
      <c r="B36" s="741" t="s">
        <v>521</v>
      </c>
      <c r="C36" s="794"/>
      <c r="D36" s="794"/>
      <c r="E36" s="794"/>
      <c r="F36" s="794"/>
      <c r="G36" s="794"/>
      <c r="H36" s="794"/>
      <c r="I36" s="794"/>
      <c r="J36" s="794"/>
      <c r="K36" s="794"/>
      <c r="L36" s="794"/>
      <c r="M36" s="794"/>
      <c r="N36" s="794"/>
      <c r="O36" s="794"/>
      <c r="P36" s="794"/>
      <c r="Q36" s="794"/>
      <c r="R36" s="794"/>
      <c r="S36" s="794"/>
      <c r="T36" s="794"/>
      <c r="U36" s="794"/>
      <c r="V36" s="794"/>
      <c r="W36" s="794"/>
      <c r="X36" s="794"/>
      <c r="Y36" s="794"/>
      <c r="Z36" s="794"/>
      <c r="AA36" s="794"/>
      <c r="AB36" s="794"/>
      <c r="AC36" s="800">
        <f t="shared" si="0"/>
        <v>0</v>
      </c>
      <c r="AD36" s="795"/>
      <c r="AE36" s="794"/>
      <c r="AF36" s="794"/>
      <c r="AG36" s="794"/>
      <c r="AH36" s="794"/>
      <c r="AI36" s="794"/>
      <c r="AJ36" s="794"/>
      <c r="AK36" s="794"/>
      <c r="AL36" s="794"/>
      <c r="AM36" s="794"/>
      <c r="AN36" s="794"/>
      <c r="AO36" s="794"/>
      <c r="AP36" s="794"/>
      <c r="AQ36" s="794"/>
      <c r="AR36" s="794"/>
      <c r="AS36" s="800">
        <f t="shared" si="1"/>
        <v>0</v>
      </c>
      <c r="AT36" s="800"/>
      <c r="AU36" s="800">
        <f>SUM(AC36,AS36)</f>
        <v>0</v>
      </c>
      <c r="AV36" s="800"/>
      <c r="AW36" s="800">
        <f t="shared" si="3"/>
        <v>0</v>
      </c>
    </row>
    <row r="37" spans="2:49" s="808" customFormat="1">
      <c r="B37" s="744" t="s">
        <v>523</v>
      </c>
      <c r="C37" s="807"/>
      <c r="D37" s="807"/>
      <c r="E37" s="807"/>
      <c r="F37" s="807"/>
      <c r="G37" s="807"/>
      <c r="H37" s="807"/>
      <c r="I37" s="807"/>
      <c r="J37" s="807"/>
      <c r="K37" s="807"/>
      <c r="L37" s="807"/>
      <c r="M37" s="807"/>
      <c r="N37" s="807"/>
      <c r="O37" s="807"/>
      <c r="P37" s="807"/>
      <c r="Q37" s="807"/>
      <c r="R37" s="807"/>
      <c r="S37" s="807"/>
      <c r="T37" s="807"/>
      <c r="U37" s="807"/>
      <c r="V37" s="807"/>
      <c r="W37" s="807"/>
      <c r="X37" s="807"/>
      <c r="Y37" s="807"/>
      <c r="Z37" s="807"/>
      <c r="AA37" s="807"/>
      <c r="AB37" s="807"/>
      <c r="AC37" s="796">
        <f>SUM(AC38)</f>
        <v>0</v>
      </c>
      <c r="AD37" s="796"/>
      <c r="AE37" s="807"/>
      <c r="AF37" s="807"/>
      <c r="AG37" s="807"/>
      <c r="AH37" s="807"/>
      <c r="AI37" s="807"/>
      <c r="AJ37" s="807"/>
      <c r="AK37" s="807"/>
      <c r="AL37" s="807"/>
      <c r="AM37" s="807"/>
      <c r="AN37" s="807"/>
      <c r="AO37" s="807"/>
      <c r="AP37" s="807"/>
      <c r="AQ37" s="807"/>
      <c r="AR37" s="807"/>
      <c r="AS37" s="796">
        <f>SUM(AS38)</f>
        <v>0</v>
      </c>
      <c r="AT37" s="796"/>
      <c r="AU37" s="796">
        <f>SUM(AU38)</f>
        <v>0</v>
      </c>
      <c r="AV37" s="796">
        <f>SUM(AV38)</f>
        <v>0</v>
      </c>
      <c r="AW37" s="796">
        <f>SUM(AW38)</f>
        <v>0</v>
      </c>
    </row>
    <row r="38" spans="2:49">
      <c r="B38" s="741" t="s">
        <v>612</v>
      </c>
      <c r="C38" s="794"/>
      <c r="D38" s="794"/>
      <c r="E38" s="794"/>
      <c r="F38" s="794"/>
      <c r="G38" s="794"/>
      <c r="H38" s="794"/>
      <c r="I38" s="794"/>
      <c r="J38" s="794"/>
      <c r="K38" s="794"/>
      <c r="L38" s="794"/>
      <c r="M38" s="794"/>
      <c r="N38" s="794"/>
      <c r="O38" s="794"/>
      <c r="P38" s="794"/>
      <c r="Q38" s="794"/>
      <c r="R38" s="794"/>
      <c r="S38" s="794"/>
      <c r="T38" s="794"/>
      <c r="U38" s="794"/>
      <c r="V38" s="794"/>
      <c r="W38" s="794"/>
      <c r="X38" s="794"/>
      <c r="Y38" s="794"/>
      <c r="Z38" s="794"/>
      <c r="AA38" s="794"/>
      <c r="AB38" s="794"/>
      <c r="AC38" s="800">
        <f t="shared" si="0"/>
        <v>0</v>
      </c>
      <c r="AD38" s="795"/>
      <c r="AE38" s="794"/>
      <c r="AF38" s="794"/>
      <c r="AG38" s="794"/>
      <c r="AH38" s="794"/>
      <c r="AI38" s="794"/>
      <c r="AJ38" s="794"/>
      <c r="AK38" s="794"/>
      <c r="AL38" s="794"/>
      <c r="AM38" s="794"/>
      <c r="AN38" s="794"/>
      <c r="AO38" s="794"/>
      <c r="AP38" s="794"/>
      <c r="AQ38" s="794"/>
      <c r="AR38" s="794"/>
      <c r="AS38" s="800">
        <f t="shared" si="1"/>
        <v>0</v>
      </c>
      <c r="AT38" s="800"/>
      <c r="AU38" s="800">
        <f>SUM(AC38,AS38)</f>
        <v>0</v>
      </c>
      <c r="AV38" s="800"/>
      <c r="AW38" s="800">
        <f t="shared" si="3"/>
        <v>0</v>
      </c>
    </row>
    <row r="39" spans="2:49">
      <c r="B39" s="741"/>
      <c r="C39" s="794"/>
      <c r="D39" s="794"/>
      <c r="E39" s="794"/>
      <c r="F39" s="794"/>
      <c r="G39" s="794"/>
      <c r="H39" s="794"/>
      <c r="I39" s="794"/>
      <c r="J39" s="794"/>
      <c r="K39" s="794"/>
      <c r="L39" s="794"/>
      <c r="M39" s="794"/>
      <c r="N39" s="794"/>
      <c r="O39" s="794"/>
      <c r="P39" s="794"/>
      <c r="Q39" s="794"/>
      <c r="R39" s="794"/>
      <c r="S39" s="794"/>
      <c r="T39" s="794"/>
      <c r="U39" s="794"/>
      <c r="V39" s="794"/>
      <c r="W39" s="794"/>
      <c r="X39" s="794"/>
      <c r="Y39" s="794"/>
      <c r="Z39" s="794"/>
      <c r="AA39" s="794"/>
      <c r="AB39" s="794"/>
      <c r="AC39" s="800"/>
      <c r="AD39" s="795"/>
      <c r="AE39" s="794"/>
      <c r="AF39" s="794"/>
      <c r="AG39" s="794"/>
      <c r="AH39" s="794"/>
      <c r="AI39" s="794"/>
      <c r="AJ39" s="794"/>
      <c r="AK39" s="794"/>
      <c r="AL39" s="794"/>
      <c r="AM39" s="794"/>
      <c r="AN39" s="794"/>
      <c r="AO39" s="794"/>
      <c r="AP39" s="794"/>
      <c r="AQ39" s="794"/>
      <c r="AR39" s="794"/>
      <c r="AS39" s="800"/>
      <c r="AT39" s="800"/>
      <c r="AU39" s="800"/>
      <c r="AV39" s="800"/>
      <c r="AW39" s="800"/>
    </row>
    <row r="40" spans="2:49">
      <c r="B40" s="809" t="s">
        <v>614</v>
      </c>
      <c r="C40" s="810">
        <f>SUM(C15:C38)</f>
        <v>0</v>
      </c>
      <c r="D40" s="810">
        <f t="shared" ref="D40:AB40" si="6">SUM(D15:D38)</f>
        <v>0</v>
      </c>
      <c r="E40" s="810">
        <f t="shared" si="6"/>
        <v>0</v>
      </c>
      <c r="F40" s="810">
        <f t="shared" si="6"/>
        <v>281667.71000000002</v>
      </c>
      <c r="G40" s="810">
        <f t="shared" si="6"/>
        <v>0</v>
      </c>
      <c r="H40" s="810">
        <f t="shared" si="6"/>
        <v>0</v>
      </c>
      <c r="I40" s="810">
        <f t="shared" si="6"/>
        <v>4712.49</v>
      </c>
      <c r="J40" s="810">
        <f t="shared" si="6"/>
        <v>0</v>
      </c>
      <c r="K40" s="810">
        <f t="shared" si="6"/>
        <v>0</v>
      </c>
      <c r="L40" s="810">
        <f t="shared" si="6"/>
        <v>2698033.06</v>
      </c>
      <c r="M40" s="810">
        <f t="shared" si="6"/>
        <v>0</v>
      </c>
      <c r="N40" s="810">
        <f t="shared" si="6"/>
        <v>0</v>
      </c>
      <c r="O40" s="810">
        <f t="shared" si="6"/>
        <v>0</v>
      </c>
      <c r="P40" s="810">
        <f t="shared" si="6"/>
        <v>0</v>
      </c>
      <c r="Q40" s="810">
        <f t="shared" si="6"/>
        <v>0</v>
      </c>
      <c r="R40" s="810">
        <f t="shared" si="6"/>
        <v>0</v>
      </c>
      <c r="S40" s="810">
        <f t="shared" si="6"/>
        <v>0</v>
      </c>
      <c r="T40" s="810">
        <f t="shared" si="6"/>
        <v>0</v>
      </c>
      <c r="U40" s="810">
        <f t="shared" si="6"/>
        <v>0</v>
      </c>
      <c r="V40" s="810">
        <f t="shared" si="6"/>
        <v>0</v>
      </c>
      <c r="W40" s="810">
        <f t="shared" si="6"/>
        <v>0</v>
      </c>
      <c r="X40" s="810">
        <f t="shared" si="6"/>
        <v>0</v>
      </c>
      <c r="Y40" s="810">
        <f t="shared" si="6"/>
        <v>0</v>
      </c>
      <c r="Z40" s="810">
        <f t="shared" si="6"/>
        <v>0</v>
      </c>
      <c r="AA40" s="810">
        <f t="shared" si="6"/>
        <v>0</v>
      </c>
      <c r="AB40" s="810">
        <f t="shared" si="6"/>
        <v>0</v>
      </c>
      <c r="AC40" s="827">
        <f>SUM(AC14+AC22+AC30+AC35+AC37)</f>
        <v>2984413.26</v>
      </c>
      <c r="AD40" s="810"/>
      <c r="AE40" s="810">
        <f t="shared" ref="AE40:AH40" si="7">SUM(AE15:AE38)</f>
        <v>0</v>
      </c>
      <c r="AF40" s="810">
        <f t="shared" si="7"/>
        <v>0</v>
      </c>
      <c r="AG40" s="810">
        <f t="shared" si="7"/>
        <v>0</v>
      </c>
      <c r="AH40" s="810">
        <f t="shared" si="7"/>
        <v>0</v>
      </c>
      <c r="AI40" s="810">
        <f t="shared" ref="AI40:AR40" si="8">SUM(AI15:AI38)</f>
        <v>0</v>
      </c>
      <c r="AJ40" s="810">
        <f t="shared" si="8"/>
        <v>0</v>
      </c>
      <c r="AK40" s="810">
        <f t="shared" si="8"/>
        <v>0</v>
      </c>
      <c r="AL40" s="810">
        <f t="shared" si="8"/>
        <v>0</v>
      </c>
      <c r="AM40" s="810">
        <f t="shared" si="8"/>
        <v>0</v>
      </c>
      <c r="AN40" s="810">
        <f t="shared" si="8"/>
        <v>0</v>
      </c>
      <c r="AO40" s="810">
        <f t="shared" si="8"/>
        <v>0</v>
      </c>
      <c r="AP40" s="810">
        <f t="shared" si="8"/>
        <v>0</v>
      </c>
      <c r="AQ40" s="810">
        <f t="shared" si="8"/>
        <v>0</v>
      </c>
      <c r="AR40" s="810">
        <f t="shared" si="8"/>
        <v>0</v>
      </c>
      <c r="AS40" s="827">
        <f>SUM(AS14+AS22+AS30+AS35+AS37)</f>
        <v>0</v>
      </c>
      <c r="AT40" s="812"/>
      <c r="AU40" s="827">
        <f t="shared" ref="AU40:AW40" si="9">SUM(AU14+AU22+AU30+AU35+AU37)</f>
        <v>2984413.26</v>
      </c>
      <c r="AV40" s="827">
        <f t="shared" si="9"/>
        <v>122717.78</v>
      </c>
      <c r="AW40" s="827">
        <f t="shared" si="9"/>
        <v>3107131.04</v>
      </c>
    </row>
    <row r="41" spans="2:49">
      <c r="B41" s="809"/>
      <c r="C41" s="794"/>
      <c r="D41" s="794"/>
      <c r="E41" s="794"/>
      <c r="F41" s="794"/>
      <c r="G41" s="794"/>
      <c r="H41" s="794"/>
      <c r="I41" s="794"/>
      <c r="J41" s="794"/>
      <c r="K41" s="794"/>
      <c r="L41" s="794"/>
      <c r="M41" s="794"/>
      <c r="N41" s="794"/>
      <c r="O41" s="794"/>
      <c r="P41" s="794"/>
      <c r="Q41" s="794"/>
      <c r="R41" s="794"/>
      <c r="S41" s="794"/>
      <c r="T41" s="794"/>
      <c r="U41" s="794"/>
      <c r="V41" s="794"/>
      <c r="W41" s="794"/>
      <c r="X41" s="794"/>
      <c r="Y41" s="794"/>
      <c r="Z41" s="794"/>
      <c r="AA41" s="794"/>
      <c r="AB41" s="794"/>
      <c r="AC41" s="800"/>
      <c r="AD41" s="795"/>
      <c r="AE41" s="794"/>
      <c r="AF41" s="794"/>
      <c r="AG41" s="794"/>
      <c r="AH41" s="794"/>
      <c r="AI41" s="794"/>
      <c r="AJ41" s="794"/>
      <c r="AK41" s="794"/>
      <c r="AL41" s="794"/>
      <c r="AM41" s="794"/>
      <c r="AN41" s="794"/>
      <c r="AO41" s="794"/>
      <c r="AP41" s="794"/>
      <c r="AQ41" s="794"/>
      <c r="AR41" s="794"/>
      <c r="AS41" s="800"/>
      <c r="AT41" s="800"/>
      <c r="AU41" s="800"/>
      <c r="AV41" s="800"/>
      <c r="AW41" s="800"/>
    </row>
    <row r="42" spans="2:49">
      <c r="B42" s="743" t="s">
        <v>616</v>
      </c>
      <c r="C42" s="794"/>
      <c r="D42" s="794"/>
      <c r="E42" s="794"/>
      <c r="F42" s="794"/>
      <c r="G42" s="794"/>
      <c r="H42" s="794"/>
      <c r="I42" s="794"/>
      <c r="J42" s="794"/>
      <c r="K42" s="794"/>
      <c r="L42" s="794"/>
      <c r="M42" s="794"/>
      <c r="N42" s="794"/>
      <c r="O42" s="794"/>
      <c r="P42" s="794"/>
      <c r="Q42" s="794"/>
      <c r="R42" s="794"/>
      <c r="S42" s="794"/>
      <c r="T42" s="794"/>
      <c r="U42" s="794"/>
      <c r="V42" s="794"/>
      <c r="W42" s="794"/>
      <c r="X42" s="794"/>
      <c r="Y42" s="794"/>
      <c r="Z42" s="794"/>
      <c r="AA42" s="794"/>
      <c r="AB42" s="794"/>
      <c r="AC42" s="795"/>
      <c r="AD42" s="795"/>
      <c r="AE42" s="794"/>
      <c r="AF42" s="794"/>
      <c r="AG42" s="794"/>
      <c r="AH42" s="794"/>
      <c r="AI42" s="794"/>
      <c r="AJ42" s="794"/>
      <c r="AK42" s="794"/>
      <c r="AL42" s="794"/>
      <c r="AM42" s="794"/>
      <c r="AN42" s="794"/>
      <c r="AO42" s="794"/>
      <c r="AP42" s="794"/>
      <c r="AQ42" s="794"/>
      <c r="AR42" s="794"/>
      <c r="AS42" s="795"/>
      <c r="AT42" s="795"/>
      <c r="AU42" s="795"/>
      <c r="AV42" s="795"/>
      <c r="AW42" s="795"/>
    </row>
    <row r="43" spans="2:49" s="808" customFormat="1">
      <c r="B43" s="744" t="s">
        <v>533</v>
      </c>
      <c r="C43" s="807"/>
      <c r="D43" s="807"/>
      <c r="E43" s="807"/>
      <c r="F43" s="807"/>
      <c r="G43" s="807"/>
      <c r="H43" s="807"/>
      <c r="I43" s="807"/>
      <c r="J43" s="807"/>
      <c r="K43" s="807"/>
      <c r="L43" s="807"/>
      <c r="M43" s="807"/>
      <c r="N43" s="807"/>
      <c r="O43" s="807"/>
      <c r="P43" s="807"/>
      <c r="Q43" s="807"/>
      <c r="R43" s="807"/>
      <c r="S43" s="807"/>
      <c r="T43" s="807"/>
      <c r="U43" s="807"/>
      <c r="V43" s="807"/>
      <c r="W43" s="807"/>
      <c r="X43" s="807"/>
      <c r="Y43" s="807"/>
      <c r="Z43" s="807"/>
      <c r="AA43" s="807"/>
      <c r="AB43" s="807"/>
      <c r="AC43" s="796">
        <f>SUM(AC45:AC47)</f>
        <v>0</v>
      </c>
      <c r="AD43" s="796"/>
      <c r="AE43" s="807"/>
      <c r="AF43" s="807"/>
      <c r="AG43" s="807"/>
      <c r="AH43" s="807"/>
      <c r="AI43" s="807"/>
      <c r="AJ43" s="807"/>
      <c r="AK43" s="807"/>
      <c r="AL43" s="807"/>
      <c r="AM43" s="807"/>
      <c r="AN43" s="807"/>
      <c r="AO43" s="807"/>
      <c r="AP43" s="807"/>
      <c r="AQ43" s="807"/>
      <c r="AR43" s="807"/>
      <c r="AS43" s="796">
        <f>SUM(AS45:AS47)</f>
        <v>0</v>
      </c>
      <c r="AT43" s="796"/>
      <c r="AU43" s="796">
        <f>SUM(AU45:AU47)</f>
        <v>0</v>
      </c>
      <c r="AV43" s="796">
        <f>SUM(AV45:AV47)</f>
        <v>0</v>
      </c>
      <c r="AW43" s="796">
        <f>SUM(AW45:AW47)</f>
        <v>0</v>
      </c>
    </row>
    <row r="44" spans="2:49">
      <c r="B44" s="741" t="s">
        <v>1566</v>
      </c>
      <c r="C44" s="794"/>
      <c r="D44" s="794"/>
      <c r="E44" s="794"/>
      <c r="F44" s="794"/>
      <c r="G44" s="794"/>
      <c r="H44" s="794"/>
      <c r="I44" s="794"/>
      <c r="J44" s="794"/>
      <c r="K44" s="794"/>
      <c r="L44" s="794"/>
      <c r="M44" s="794"/>
      <c r="N44" s="794"/>
      <c r="O44" s="794"/>
      <c r="P44" s="794"/>
      <c r="Q44" s="794"/>
      <c r="R44" s="794"/>
      <c r="S44" s="794"/>
      <c r="T44" s="794"/>
      <c r="U44" s="794"/>
      <c r="V44" s="794"/>
      <c r="W44" s="794"/>
      <c r="X44" s="794"/>
      <c r="Y44" s="794"/>
      <c r="Z44" s="794"/>
      <c r="AA44" s="794"/>
      <c r="AB44" s="794"/>
      <c r="AC44" s="800">
        <f t="shared" si="0"/>
        <v>0</v>
      </c>
      <c r="AD44" s="795"/>
      <c r="AE44" s="794"/>
      <c r="AF44" s="794"/>
      <c r="AG44" s="794"/>
      <c r="AH44" s="794"/>
      <c r="AI44" s="794"/>
      <c r="AJ44" s="794"/>
      <c r="AK44" s="794"/>
      <c r="AL44" s="794"/>
      <c r="AM44" s="794"/>
      <c r="AN44" s="794"/>
      <c r="AO44" s="794"/>
      <c r="AP44" s="794"/>
      <c r="AQ44" s="794"/>
      <c r="AR44" s="794"/>
      <c r="AS44" s="800">
        <f t="shared" ref="AS44:AS47" si="10">SUM(AE44:AR44)</f>
        <v>0</v>
      </c>
      <c r="AT44" s="800"/>
      <c r="AU44" s="800">
        <f t="shared" ref="AU44:AU47" si="11">SUM(AC44,AS44)</f>
        <v>0</v>
      </c>
      <c r="AV44" s="800"/>
      <c r="AW44" s="800">
        <f t="shared" ref="AW44:AW47" si="12">AU44+AV44</f>
        <v>0</v>
      </c>
    </row>
    <row r="45" spans="2:49">
      <c r="B45" s="741" t="s">
        <v>535</v>
      </c>
      <c r="C45" s="794"/>
      <c r="D45" s="794"/>
      <c r="E45" s="794"/>
      <c r="F45" s="794"/>
      <c r="G45" s="794"/>
      <c r="H45" s="794"/>
      <c r="I45" s="794"/>
      <c r="J45" s="794"/>
      <c r="K45" s="794"/>
      <c r="L45" s="794"/>
      <c r="M45" s="794"/>
      <c r="N45" s="794"/>
      <c r="O45" s="794"/>
      <c r="P45" s="794"/>
      <c r="Q45" s="794"/>
      <c r="R45" s="794"/>
      <c r="S45" s="794"/>
      <c r="T45" s="794"/>
      <c r="U45" s="794"/>
      <c r="V45" s="794"/>
      <c r="W45" s="794"/>
      <c r="X45" s="794"/>
      <c r="Y45" s="794"/>
      <c r="Z45" s="794"/>
      <c r="AA45" s="794"/>
      <c r="AB45" s="794"/>
      <c r="AC45" s="800">
        <f t="shared" si="0"/>
        <v>0</v>
      </c>
      <c r="AD45" s="795"/>
      <c r="AE45" s="794"/>
      <c r="AF45" s="794"/>
      <c r="AG45" s="794"/>
      <c r="AH45" s="794"/>
      <c r="AI45" s="794"/>
      <c r="AJ45" s="794"/>
      <c r="AK45" s="794"/>
      <c r="AL45" s="794"/>
      <c r="AM45" s="794"/>
      <c r="AN45" s="794"/>
      <c r="AO45" s="794"/>
      <c r="AP45" s="794"/>
      <c r="AQ45" s="794"/>
      <c r="AR45" s="794"/>
      <c r="AS45" s="800">
        <f t="shared" si="10"/>
        <v>0</v>
      </c>
      <c r="AT45" s="800"/>
      <c r="AU45" s="800">
        <f t="shared" si="11"/>
        <v>0</v>
      </c>
      <c r="AV45" s="800"/>
      <c r="AW45" s="800">
        <f t="shared" si="12"/>
        <v>0</v>
      </c>
    </row>
    <row r="46" spans="2:49">
      <c r="B46" s="741" t="s">
        <v>537</v>
      </c>
      <c r="C46" s="794"/>
      <c r="D46" s="794"/>
      <c r="E46" s="794"/>
      <c r="F46" s="794"/>
      <c r="G46" s="794"/>
      <c r="H46" s="794"/>
      <c r="I46" s="794"/>
      <c r="J46" s="794"/>
      <c r="K46" s="794"/>
      <c r="L46" s="794"/>
      <c r="M46" s="794"/>
      <c r="N46" s="794"/>
      <c r="O46" s="794"/>
      <c r="P46" s="794"/>
      <c r="Q46" s="794"/>
      <c r="R46" s="794"/>
      <c r="S46" s="794"/>
      <c r="T46" s="794"/>
      <c r="U46" s="794"/>
      <c r="V46" s="794"/>
      <c r="W46" s="794"/>
      <c r="X46" s="794"/>
      <c r="Y46" s="794"/>
      <c r="Z46" s="794"/>
      <c r="AA46" s="794"/>
      <c r="AB46" s="794"/>
      <c r="AC46" s="800">
        <f t="shared" si="0"/>
        <v>0</v>
      </c>
      <c r="AD46" s="795"/>
      <c r="AE46" s="794"/>
      <c r="AF46" s="794"/>
      <c r="AG46" s="794"/>
      <c r="AH46" s="794"/>
      <c r="AI46" s="794"/>
      <c r="AJ46" s="794"/>
      <c r="AK46" s="794"/>
      <c r="AL46" s="794"/>
      <c r="AM46" s="794"/>
      <c r="AN46" s="794"/>
      <c r="AO46" s="794"/>
      <c r="AP46" s="794"/>
      <c r="AQ46" s="794"/>
      <c r="AR46" s="794"/>
      <c r="AS46" s="800">
        <f t="shared" si="10"/>
        <v>0</v>
      </c>
      <c r="AT46" s="800"/>
      <c r="AU46" s="800">
        <f t="shared" si="11"/>
        <v>0</v>
      </c>
      <c r="AV46" s="800"/>
      <c r="AW46" s="800">
        <f t="shared" si="12"/>
        <v>0</v>
      </c>
    </row>
    <row r="47" spans="2:49">
      <c r="B47" s="741" t="s">
        <v>539</v>
      </c>
      <c r="C47" s="794"/>
      <c r="D47" s="794"/>
      <c r="E47" s="794"/>
      <c r="F47" s="794"/>
      <c r="G47" s="794"/>
      <c r="H47" s="794"/>
      <c r="I47" s="794"/>
      <c r="J47" s="794"/>
      <c r="K47" s="794"/>
      <c r="L47" s="794"/>
      <c r="M47" s="794"/>
      <c r="N47" s="794"/>
      <c r="O47" s="794"/>
      <c r="P47" s="794"/>
      <c r="Q47" s="794"/>
      <c r="R47" s="794"/>
      <c r="S47" s="794"/>
      <c r="T47" s="794"/>
      <c r="U47" s="794"/>
      <c r="V47" s="794"/>
      <c r="W47" s="794"/>
      <c r="X47" s="794"/>
      <c r="Y47" s="794"/>
      <c r="Z47" s="794"/>
      <c r="AA47" s="794"/>
      <c r="AB47" s="794"/>
      <c r="AC47" s="800">
        <f t="shared" si="0"/>
        <v>0</v>
      </c>
      <c r="AD47" s="795"/>
      <c r="AE47" s="794"/>
      <c r="AF47" s="794"/>
      <c r="AG47" s="794"/>
      <c r="AH47" s="794"/>
      <c r="AI47" s="794"/>
      <c r="AJ47" s="794"/>
      <c r="AK47" s="794"/>
      <c r="AL47" s="794"/>
      <c r="AM47" s="794"/>
      <c r="AN47" s="794"/>
      <c r="AO47" s="794"/>
      <c r="AP47" s="794"/>
      <c r="AQ47" s="794"/>
      <c r="AR47" s="794"/>
      <c r="AS47" s="800">
        <f t="shared" si="10"/>
        <v>0</v>
      </c>
      <c r="AT47" s="800"/>
      <c r="AU47" s="800">
        <f t="shared" si="11"/>
        <v>0</v>
      </c>
      <c r="AV47" s="800"/>
      <c r="AW47" s="800">
        <f t="shared" si="12"/>
        <v>0</v>
      </c>
    </row>
    <row r="48" spans="2:49" s="808" customFormat="1">
      <c r="B48" s="744" t="s">
        <v>540</v>
      </c>
      <c r="C48" s="807"/>
      <c r="D48" s="807"/>
      <c r="E48" s="807"/>
      <c r="F48" s="807"/>
      <c r="G48" s="807"/>
      <c r="H48" s="807"/>
      <c r="I48" s="807"/>
      <c r="J48" s="807"/>
      <c r="K48" s="807"/>
      <c r="L48" s="807"/>
      <c r="M48" s="807"/>
      <c r="N48" s="807"/>
      <c r="O48" s="807"/>
      <c r="P48" s="807"/>
      <c r="Q48" s="807"/>
      <c r="R48" s="807"/>
      <c r="S48" s="807"/>
      <c r="T48" s="807"/>
      <c r="U48" s="807"/>
      <c r="V48" s="807"/>
      <c r="W48" s="807"/>
      <c r="X48" s="807"/>
      <c r="Y48" s="807"/>
      <c r="Z48" s="807"/>
      <c r="AA48" s="807"/>
      <c r="AB48" s="807"/>
      <c r="AC48" s="796">
        <f>SUM(AC49:AC53)</f>
        <v>0</v>
      </c>
      <c r="AD48" s="796"/>
      <c r="AE48" s="807"/>
      <c r="AF48" s="807"/>
      <c r="AG48" s="807"/>
      <c r="AH48" s="807"/>
      <c r="AI48" s="807"/>
      <c r="AJ48" s="807"/>
      <c r="AK48" s="807"/>
      <c r="AL48" s="807"/>
      <c r="AM48" s="807"/>
      <c r="AN48" s="807"/>
      <c r="AO48" s="807"/>
      <c r="AP48" s="807"/>
      <c r="AQ48" s="807"/>
      <c r="AR48" s="807"/>
      <c r="AS48" s="796">
        <f>SUM(AS49:AS53)</f>
        <v>0</v>
      </c>
      <c r="AT48" s="796"/>
      <c r="AU48" s="796">
        <f>SUM(AU49:AU53)</f>
        <v>0</v>
      </c>
      <c r="AV48" s="796">
        <f>SUM(AV49:AV53)</f>
        <v>0</v>
      </c>
      <c r="AW48" s="796">
        <f>SUM(AW49:AW53)</f>
        <v>0</v>
      </c>
    </row>
    <row r="49" spans="2:49">
      <c r="B49" s="741" t="s">
        <v>1324</v>
      </c>
      <c r="C49" s="794"/>
      <c r="D49" s="794"/>
      <c r="E49" s="794"/>
      <c r="F49" s="794"/>
      <c r="G49" s="794"/>
      <c r="H49" s="794"/>
      <c r="I49" s="794"/>
      <c r="J49" s="794"/>
      <c r="K49" s="794"/>
      <c r="L49" s="794"/>
      <c r="M49" s="794"/>
      <c r="N49" s="794"/>
      <c r="O49" s="794"/>
      <c r="P49" s="794"/>
      <c r="Q49" s="794"/>
      <c r="R49" s="794"/>
      <c r="S49" s="794"/>
      <c r="T49" s="794"/>
      <c r="U49" s="794"/>
      <c r="V49" s="794"/>
      <c r="W49" s="794"/>
      <c r="X49" s="794"/>
      <c r="Y49" s="794"/>
      <c r="Z49" s="794"/>
      <c r="AA49" s="794"/>
      <c r="AB49" s="794"/>
      <c r="AC49" s="800">
        <f t="shared" si="0"/>
        <v>0</v>
      </c>
      <c r="AD49" s="795"/>
      <c r="AE49" s="794"/>
      <c r="AF49" s="794"/>
      <c r="AG49" s="794"/>
      <c r="AH49" s="794"/>
      <c r="AI49" s="794"/>
      <c r="AJ49" s="794"/>
      <c r="AK49" s="794"/>
      <c r="AL49" s="794"/>
      <c r="AM49" s="794"/>
      <c r="AN49" s="794"/>
      <c r="AO49" s="794"/>
      <c r="AP49" s="794"/>
      <c r="AQ49" s="794"/>
      <c r="AR49" s="794"/>
      <c r="AS49" s="800">
        <f t="shared" ref="AS49:AS53" si="13">SUM(AE49:AR49)</f>
        <v>0</v>
      </c>
      <c r="AT49" s="800"/>
      <c r="AU49" s="800">
        <f t="shared" ref="AU49:AU53" si="14">SUM(AC49,AS49)</f>
        <v>0</v>
      </c>
      <c r="AV49" s="800"/>
      <c r="AW49" s="800">
        <f t="shared" ref="AW49:AW53" si="15">AU49+AV49</f>
        <v>0</v>
      </c>
    </row>
    <row r="50" spans="2:49">
      <c r="B50" s="741" t="s">
        <v>542</v>
      </c>
      <c r="C50" s="794"/>
      <c r="D50" s="794"/>
      <c r="E50" s="794"/>
      <c r="F50" s="794"/>
      <c r="G50" s="794"/>
      <c r="H50" s="794"/>
      <c r="I50" s="794"/>
      <c r="J50" s="794"/>
      <c r="K50" s="794"/>
      <c r="L50" s="794"/>
      <c r="M50" s="794"/>
      <c r="N50" s="794"/>
      <c r="O50" s="794"/>
      <c r="P50" s="794"/>
      <c r="Q50" s="794"/>
      <c r="R50" s="794"/>
      <c r="S50" s="794"/>
      <c r="T50" s="794"/>
      <c r="U50" s="794"/>
      <c r="V50" s="794"/>
      <c r="W50" s="794"/>
      <c r="X50" s="794"/>
      <c r="Y50" s="794"/>
      <c r="Z50" s="794"/>
      <c r="AA50" s="794"/>
      <c r="AB50" s="794"/>
      <c r="AC50" s="800">
        <f t="shared" si="0"/>
        <v>0</v>
      </c>
      <c r="AD50" s="795"/>
      <c r="AE50" s="794"/>
      <c r="AF50" s="794"/>
      <c r="AG50" s="794"/>
      <c r="AH50" s="794"/>
      <c r="AI50" s="794"/>
      <c r="AJ50" s="794"/>
      <c r="AK50" s="794"/>
      <c r="AL50" s="794"/>
      <c r="AM50" s="794"/>
      <c r="AN50" s="794"/>
      <c r="AO50" s="794"/>
      <c r="AP50" s="794"/>
      <c r="AQ50" s="794"/>
      <c r="AR50" s="794"/>
      <c r="AS50" s="800">
        <f t="shared" si="13"/>
        <v>0</v>
      </c>
      <c r="AT50" s="800"/>
      <c r="AU50" s="800">
        <f t="shared" si="14"/>
        <v>0</v>
      </c>
      <c r="AV50" s="800"/>
      <c r="AW50" s="800">
        <f t="shared" si="15"/>
        <v>0</v>
      </c>
    </row>
    <row r="51" spans="2:49">
      <c r="B51" s="741" t="s">
        <v>544</v>
      </c>
      <c r="C51" s="794"/>
      <c r="D51" s="794"/>
      <c r="E51" s="794"/>
      <c r="F51" s="794"/>
      <c r="G51" s="794"/>
      <c r="H51" s="794"/>
      <c r="I51" s="794"/>
      <c r="J51" s="794"/>
      <c r="K51" s="794"/>
      <c r="L51" s="794"/>
      <c r="M51" s="794"/>
      <c r="N51" s="794"/>
      <c r="O51" s="794"/>
      <c r="P51" s="794"/>
      <c r="Q51" s="794"/>
      <c r="R51" s="794"/>
      <c r="S51" s="794"/>
      <c r="T51" s="794"/>
      <c r="U51" s="794"/>
      <c r="V51" s="794"/>
      <c r="W51" s="794"/>
      <c r="X51" s="794"/>
      <c r="Y51" s="794"/>
      <c r="Z51" s="794"/>
      <c r="AA51" s="794"/>
      <c r="AB51" s="794"/>
      <c r="AC51" s="800">
        <f t="shared" si="0"/>
        <v>0</v>
      </c>
      <c r="AD51" s="795"/>
      <c r="AE51" s="794"/>
      <c r="AF51" s="794"/>
      <c r="AG51" s="794"/>
      <c r="AH51" s="794"/>
      <c r="AI51" s="794"/>
      <c r="AJ51" s="794"/>
      <c r="AK51" s="794"/>
      <c r="AL51" s="794"/>
      <c r="AM51" s="794"/>
      <c r="AN51" s="794"/>
      <c r="AO51" s="794"/>
      <c r="AP51" s="794"/>
      <c r="AQ51" s="794"/>
      <c r="AR51" s="794"/>
      <c r="AS51" s="800">
        <f t="shared" si="13"/>
        <v>0</v>
      </c>
      <c r="AT51" s="800"/>
      <c r="AU51" s="800">
        <f t="shared" si="14"/>
        <v>0</v>
      </c>
      <c r="AV51" s="800"/>
      <c r="AW51" s="800">
        <f t="shared" si="15"/>
        <v>0</v>
      </c>
    </row>
    <row r="52" spans="2:49">
      <c r="B52" s="741" t="s">
        <v>545</v>
      </c>
      <c r="C52" s="794"/>
      <c r="D52" s="794"/>
      <c r="E52" s="794"/>
      <c r="F52" s="794"/>
      <c r="G52" s="794"/>
      <c r="H52" s="794"/>
      <c r="I52" s="794"/>
      <c r="J52" s="794"/>
      <c r="K52" s="794"/>
      <c r="L52" s="794"/>
      <c r="M52" s="794"/>
      <c r="N52" s="794"/>
      <c r="O52" s="794"/>
      <c r="P52" s="794"/>
      <c r="Q52" s="794"/>
      <c r="R52" s="794"/>
      <c r="S52" s="794"/>
      <c r="T52" s="794"/>
      <c r="U52" s="794"/>
      <c r="V52" s="794"/>
      <c r="W52" s="794"/>
      <c r="X52" s="794"/>
      <c r="Y52" s="794"/>
      <c r="Z52" s="794"/>
      <c r="AA52" s="794"/>
      <c r="AB52" s="794"/>
      <c r="AC52" s="800">
        <f t="shared" si="0"/>
        <v>0</v>
      </c>
      <c r="AD52" s="795"/>
      <c r="AE52" s="794"/>
      <c r="AF52" s="794"/>
      <c r="AG52" s="794"/>
      <c r="AH52" s="794"/>
      <c r="AI52" s="794"/>
      <c r="AJ52" s="794"/>
      <c r="AK52" s="794"/>
      <c r="AL52" s="794"/>
      <c r="AM52" s="794"/>
      <c r="AN52" s="794"/>
      <c r="AO52" s="794"/>
      <c r="AP52" s="794"/>
      <c r="AQ52" s="794"/>
      <c r="AR52" s="794"/>
      <c r="AS52" s="800">
        <f t="shared" si="13"/>
        <v>0</v>
      </c>
      <c r="AT52" s="800"/>
      <c r="AU52" s="800">
        <f t="shared" si="14"/>
        <v>0</v>
      </c>
      <c r="AV52" s="800"/>
      <c r="AW52" s="800">
        <f t="shared" si="15"/>
        <v>0</v>
      </c>
    </row>
    <row r="53" spans="2:49">
      <c r="B53" s="741" t="s">
        <v>619</v>
      </c>
      <c r="C53" s="794"/>
      <c r="D53" s="794"/>
      <c r="E53" s="794"/>
      <c r="F53" s="794"/>
      <c r="G53" s="794"/>
      <c r="H53" s="794"/>
      <c r="I53" s="794"/>
      <c r="J53" s="794"/>
      <c r="K53" s="794"/>
      <c r="L53" s="794"/>
      <c r="M53" s="794"/>
      <c r="N53" s="794"/>
      <c r="O53" s="794"/>
      <c r="P53" s="794"/>
      <c r="Q53" s="794"/>
      <c r="R53" s="794"/>
      <c r="S53" s="794"/>
      <c r="T53" s="794"/>
      <c r="U53" s="794"/>
      <c r="V53" s="794"/>
      <c r="W53" s="794"/>
      <c r="X53" s="794"/>
      <c r="Y53" s="794"/>
      <c r="Z53" s="794"/>
      <c r="AA53" s="794"/>
      <c r="AB53" s="794"/>
      <c r="AC53" s="800">
        <f t="shared" si="0"/>
        <v>0</v>
      </c>
      <c r="AD53" s="795"/>
      <c r="AE53" s="794"/>
      <c r="AF53" s="794"/>
      <c r="AG53" s="794"/>
      <c r="AH53" s="794"/>
      <c r="AI53" s="794"/>
      <c r="AJ53" s="794"/>
      <c r="AK53" s="794"/>
      <c r="AL53" s="794"/>
      <c r="AM53" s="794"/>
      <c r="AN53" s="794"/>
      <c r="AO53" s="794"/>
      <c r="AP53" s="794"/>
      <c r="AQ53" s="794"/>
      <c r="AR53" s="794"/>
      <c r="AS53" s="800">
        <f t="shared" si="13"/>
        <v>0</v>
      </c>
      <c r="AT53" s="800"/>
      <c r="AU53" s="800">
        <f t="shared" si="14"/>
        <v>0</v>
      </c>
      <c r="AV53" s="800"/>
      <c r="AW53" s="800">
        <f t="shared" si="15"/>
        <v>0</v>
      </c>
    </row>
    <row r="54" spans="2:49" s="808" customFormat="1">
      <c r="B54" s="744" t="s">
        <v>547</v>
      </c>
      <c r="C54" s="807"/>
      <c r="D54" s="807"/>
      <c r="E54" s="807"/>
      <c r="F54" s="807"/>
      <c r="G54" s="807"/>
      <c r="H54" s="807"/>
      <c r="I54" s="807"/>
      <c r="J54" s="807"/>
      <c r="K54" s="807"/>
      <c r="L54" s="807"/>
      <c r="M54" s="807"/>
      <c r="N54" s="807"/>
      <c r="O54" s="807"/>
      <c r="P54" s="807"/>
      <c r="Q54" s="807"/>
      <c r="R54" s="807"/>
      <c r="S54" s="807"/>
      <c r="T54" s="807"/>
      <c r="U54" s="807"/>
      <c r="V54" s="807"/>
      <c r="W54" s="807"/>
      <c r="X54" s="807"/>
      <c r="Y54" s="807"/>
      <c r="Z54" s="807"/>
      <c r="AA54" s="807"/>
      <c r="AB54" s="807"/>
      <c r="AC54" s="796">
        <f>SUM(AC55:AC60)</f>
        <v>0</v>
      </c>
      <c r="AD54" s="796"/>
      <c r="AE54" s="807"/>
      <c r="AF54" s="807"/>
      <c r="AG54" s="807"/>
      <c r="AH54" s="807"/>
      <c r="AI54" s="807"/>
      <c r="AJ54" s="807"/>
      <c r="AK54" s="807"/>
      <c r="AL54" s="807"/>
      <c r="AM54" s="807"/>
      <c r="AN54" s="807"/>
      <c r="AO54" s="807"/>
      <c r="AP54" s="807"/>
      <c r="AQ54" s="807"/>
      <c r="AR54" s="807"/>
      <c r="AS54" s="796">
        <f>SUM(AS55:AS60)</f>
        <v>0</v>
      </c>
      <c r="AT54" s="796"/>
      <c r="AU54" s="796">
        <f>SUM(AU55:AU60)</f>
        <v>0</v>
      </c>
      <c r="AV54" s="796">
        <f>SUM(AV55:AV60)</f>
        <v>0</v>
      </c>
      <c r="AW54" s="796">
        <f>SUM(AW55:AW60)</f>
        <v>0</v>
      </c>
    </row>
    <row r="55" spans="2:49">
      <c r="B55" s="741" t="s">
        <v>549</v>
      </c>
      <c r="C55" s="794"/>
      <c r="D55" s="794"/>
      <c r="E55" s="794"/>
      <c r="F55" s="794"/>
      <c r="G55" s="794"/>
      <c r="H55" s="794"/>
      <c r="I55" s="794"/>
      <c r="J55" s="794"/>
      <c r="K55" s="794"/>
      <c r="L55" s="794"/>
      <c r="M55" s="794"/>
      <c r="N55" s="794"/>
      <c r="O55" s="794"/>
      <c r="P55" s="794"/>
      <c r="Q55" s="794"/>
      <c r="R55" s="794"/>
      <c r="S55" s="794"/>
      <c r="T55" s="794"/>
      <c r="U55" s="794"/>
      <c r="V55" s="794"/>
      <c r="W55" s="794"/>
      <c r="X55" s="794"/>
      <c r="Y55" s="794"/>
      <c r="Z55" s="794"/>
      <c r="AA55" s="794"/>
      <c r="AB55" s="794"/>
      <c r="AC55" s="800">
        <f t="shared" si="0"/>
        <v>0</v>
      </c>
      <c r="AD55" s="795"/>
      <c r="AE55" s="794"/>
      <c r="AF55" s="794"/>
      <c r="AG55" s="794"/>
      <c r="AH55" s="794"/>
      <c r="AI55" s="794"/>
      <c r="AJ55" s="794"/>
      <c r="AK55" s="794"/>
      <c r="AL55" s="794"/>
      <c r="AM55" s="794"/>
      <c r="AN55" s="794"/>
      <c r="AO55" s="794"/>
      <c r="AP55" s="794"/>
      <c r="AQ55" s="794"/>
      <c r="AR55" s="794"/>
      <c r="AS55" s="800">
        <f t="shared" ref="AS55:AS60" si="16">SUM(AE55:AR55)</f>
        <v>0</v>
      </c>
      <c r="AT55" s="800"/>
      <c r="AU55" s="800">
        <f t="shared" ref="AU55:AU60" si="17">SUM(AC55,AS55)</f>
        <v>0</v>
      </c>
      <c r="AV55" s="800"/>
      <c r="AW55" s="800">
        <f t="shared" ref="AW55:AW60" si="18">AU55+AV55</f>
        <v>0</v>
      </c>
    </row>
    <row r="56" spans="2:49">
      <c r="B56" s="741" t="s">
        <v>551</v>
      </c>
      <c r="C56" s="794"/>
      <c r="D56" s="794"/>
      <c r="E56" s="794"/>
      <c r="F56" s="794"/>
      <c r="G56" s="794"/>
      <c r="H56" s="794"/>
      <c r="I56" s="794"/>
      <c r="J56" s="794"/>
      <c r="K56" s="794"/>
      <c r="L56" s="794"/>
      <c r="M56" s="794"/>
      <c r="N56" s="794"/>
      <c r="O56" s="794"/>
      <c r="P56" s="794"/>
      <c r="Q56" s="794"/>
      <c r="R56" s="794"/>
      <c r="S56" s="794"/>
      <c r="T56" s="794"/>
      <c r="U56" s="794"/>
      <c r="V56" s="794"/>
      <c r="W56" s="794"/>
      <c r="X56" s="794"/>
      <c r="Y56" s="794"/>
      <c r="Z56" s="794"/>
      <c r="AA56" s="794"/>
      <c r="AB56" s="794"/>
      <c r="AC56" s="800">
        <f t="shared" si="0"/>
        <v>0</v>
      </c>
      <c r="AD56" s="795"/>
      <c r="AE56" s="794"/>
      <c r="AF56" s="794"/>
      <c r="AG56" s="794"/>
      <c r="AH56" s="794"/>
      <c r="AI56" s="794"/>
      <c r="AJ56" s="794"/>
      <c r="AK56" s="794"/>
      <c r="AL56" s="794"/>
      <c r="AM56" s="794"/>
      <c r="AN56" s="794"/>
      <c r="AO56" s="794"/>
      <c r="AP56" s="794"/>
      <c r="AQ56" s="794"/>
      <c r="AR56" s="794"/>
      <c r="AS56" s="800">
        <f t="shared" si="16"/>
        <v>0</v>
      </c>
      <c r="AT56" s="800"/>
      <c r="AU56" s="800">
        <f t="shared" si="17"/>
        <v>0</v>
      </c>
      <c r="AV56" s="800"/>
      <c r="AW56" s="800">
        <f t="shared" si="18"/>
        <v>0</v>
      </c>
    </row>
    <row r="57" spans="2:49">
      <c r="B57" s="741" t="s">
        <v>553</v>
      </c>
      <c r="C57" s="794"/>
      <c r="D57" s="794"/>
      <c r="E57" s="794"/>
      <c r="F57" s="794"/>
      <c r="G57" s="794"/>
      <c r="H57" s="794"/>
      <c r="I57" s="794"/>
      <c r="J57" s="794"/>
      <c r="K57" s="794"/>
      <c r="L57" s="794"/>
      <c r="M57" s="794"/>
      <c r="N57" s="794"/>
      <c r="O57" s="794"/>
      <c r="P57" s="794"/>
      <c r="Q57" s="794"/>
      <c r="R57" s="794"/>
      <c r="S57" s="794"/>
      <c r="T57" s="794"/>
      <c r="U57" s="794"/>
      <c r="V57" s="794"/>
      <c r="W57" s="794"/>
      <c r="X57" s="794"/>
      <c r="Y57" s="794"/>
      <c r="Z57" s="794"/>
      <c r="AA57" s="794"/>
      <c r="AB57" s="794"/>
      <c r="AC57" s="800">
        <f t="shared" si="0"/>
        <v>0</v>
      </c>
      <c r="AD57" s="795"/>
      <c r="AE57" s="794"/>
      <c r="AF57" s="794"/>
      <c r="AG57" s="794"/>
      <c r="AH57" s="794"/>
      <c r="AI57" s="794"/>
      <c r="AJ57" s="794"/>
      <c r="AK57" s="794"/>
      <c r="AL57" s="794"/>
      <c r="AM57" s="794"/>
      <c r="AN57" s="794"/>
      <c r="AO57" s="794"/>
      <c r="AP57" s="794"/>
      <c r="AQ57" s="794"/>
      <c r="AR57" s="794"/>
      <c r="AS57" s="800">
        <f t="shared" si="16"/>
        <v>0</v>
      </c>
      <c r="AT57" s="800"/>
      <c r="AU57" s="800">
        <f t="shared" si="17"/>
        <v>0</v>
      </c>
      <c r="AV57" s="800"/>
      <c r="AW57" s="800">
        <f t="shared" si="18"/>
        <v>0</v>
      </c>
    </row>
    <row r="58" spans="2:49">
      <c r="B58" s="741" t="s">
        <v>555</v>
      </c>
      <c r="C58" s="794"/>
      <c r="D58" s="794"/>
      <c r="E58" s="794"/>
      <c r="F58" s="794"/>
      <c r="G58" s="794"/>
      <c r="H58" s="794"/>
      <c r="I58" s="794"/>
      <c r="J58" s="794"/>
      <c r="K58" s="794"/>
      <c r="L58" s="794"/>
      <c r="M58" s="794"/>
      <c r="N58" s="794"/>
      <c r="O58" s="794"/>
      <c r="P58" s="794"/>
      <c r="Q58" s="794"/>
      <c r="R58" s="794"/>
      <c r="S58" s="794"/>
      <c r="T58" s="794"/>
      <c r="U58" s="794"/>
      <c r="V58" s="794"/>
      <c r="W58" s="794"/>
      <c r="X58" s="794"/>
      <c r="Y58" s="794"/>
      <c r="Z58" s="794"/>
      <c r="AA58" s="794"/>
      <c r="AB58" s="794"/>
      <c r="AC58" s="800">
        <f t="shared" si="0"/>
        <v>0</v>
      </c>
      <c r="AD58" s="795"/>
      <c r="AE58" s="794"/>
      <c r="AF58" s="794"/>
      <c r="AG58" s="794"/>
      <c r="AH58" s="794"/>
      <c r="AI58" s="794"/>
      <c r="AJ58" s="794"/>
      <c r="AK58" s="794"/>
      <c r="AL58" s="794"/>
      <c r="AM58" s="794"/>
      <c r="AN58" s="794"/>
      <c r="AO58" s="794"/>
      <c r="AP58" s="794"/>
      <c r="AQ58" s="794"/>
      <c r="AR58" s="794"/>
      <c r="AS58" s="800">
        <f t="shared" si="16"/>
        <v>0</v>
      </c>
      <c r="AT58" s="800"/>
      <c r="AU58" s="800">
        <f t="shared" si="17"/>
        <v>0</v>
      </c>
      <c r="AV58" s="800"/>
      <c r="AW58" s="800">
        <f t="shared" si="18"/>
        <v>0</v>
      </c>
    </row>
    <row r="59" spans="2:49">
      <c r="B59" s="741" t="s">
        <v>557</v>
      </c>
      <c r="C59" s="794"/>
      <c r="D59" s="794"/>
      <c r="E59" s="794"/>
      <c r="F59" s="794"/>
      <c r="G59" s="794"/>
      <c r="H59" s="794"/>
      <c r="I59" s="794"/>
      <c r="J59" s="794"/>
      <c r="K59" s="794"/>
      <c r="L59" s="794"/>
      <c r="M59" s="794"/>
      <c r="N59" s="794"/>
      <c r="O59" s="794"/>
      <c r="P59" s="794"/>
      <c r="Q59" s="794"/>
      <c r="R59" s="794"/>
      <c r="S59" s="794"/>
      <c r="T59" s="794"/>
      <c r="U59" s="794"/>
      <c r="V59" s="794"/>
      <c r="W59" s="794"/>
      <c r="X59" s="794"/>
      <c r="Y59" s="794"/>
      <c r="Z59" s="794"/>
      <c r="AA59" s="794"/>
      <c r="AB59" s="794"/>
      <c r="AC59" s="800">
        <f t="shared" si="0"/>
        <v>0</v>
      </c>
      <c r="AD59" s="795"/>
      <c r="AE59" s="794"/>
      <c r="AF59" s="794"/>
      <c r="AG59" s="794"/>
      <c r="AH59" s="794"/>
      <c r="AI59" s="794"/>
      <c r="AJ59" s="794"/>
      <c r="AK59" s="794"/>
      <c r="AL59" s="794"/>
      <c r="AM59" s="794"/>
      <c r="AN59" s="794"/>
      <c r="AO59" s="794"/>
      <c r="AP59" s="794"/>
      <c r="AQ59" s="794"/>
      <c r="AR59" s="794"/>
      <c r="AS59" s="800">
        <f t="shared" si="16"/>
        <v>0</v>
      </c>
      <c r="AT59" s="800"/>
      <c r="AU59" s="800">
        <f t="shared" si="17"/>
        <v>0</v>
      </c>
      <c r="AV59" s="800"/>
      <c r="AW59" s="800">
        <f t="shared" si="18"/>
        <v>0</v>
      </c>
    </row>
    <row r="60" spans="2:49">
      <c r="B60" s="741" t="s">
        <v>558</v>
      </c>
      <c r="C60" s="794"/>
      <c r="D60" s="794"/>
      <c r="E60" s="794"/>
      <c r="F60" s="794"/>
      <c r="G60" s="794"/>
      <c r="H60" s="794"/>
      <c r="I60" s="794"/>
      <c r="J60" s="794"/>
      <c r="K60" s="794"/>
      <c r="L60" s="794"/>
      <c r="M60" s="794"/>
      <c r="N60" s="794"/>
      <c r="O60" s="794"/>
      <c r="P60" s="794"/>
      <c r="Q60" s="794"/>
      <c r="R60" s="794"/>
      <c r="S60" s="794"/>
      <c r="T60" s="794"/>
      <c r="U60" s="794"/>
      <c r="V60" s="794"/>
      <c r="W60" s="794"/>
      <c r="X60" s="794"/>
      <c r="Y60" s="794"/>
      <c r="Z60" s="794"/>
      <c r="AA60" s="794"/>
      <c r="AB60" s="794"/>
      <c r="AC60" s="800">
        <f t="shared" si="0"/>
        <v>0</v>
      </c>
      <c r="AD60" s="795"/>
      <c r="AE60" s="794"/>
      <c r="AF60" s="794"/>
      <c r="AG60" s="794"/>
      <c r="AH60" s="794"/>
      <c r="AI60" s="794"/>
      <c r="AJ60" s="794"/>
      <c r="AK60" s="794"/>
      <c r="AL60" s="794"/>
      <c r="AM60" s="794"/>
      <c r="AN60" s="794"/>
      <c r="AO60" s="794"/>
      <c r="AP60" s="794"/>
      <c r="AQ60" s="794"/>
      <c r="AR60" s="794"/>
      <c r="AS60" s="800">
        <f t="shared" si="16"/>
        <v>0</v>
      </c>
      <c r="AT60" s="800"/>
      <c r="AU60" s="800">
        <f t="shared" si="17"/>
        <v>0</v>
      </c>
      <c r="AV60" s="800"/>
      <c r="AW60" s="800">
        <f t="shared" si="18"/>
        <v>0</v>
      </c>
    </row>
    <row r="61" spans="2:49" s="808" customFormat="1">
      <c r="B61" s="744" t="s">
        <v>559</v>
      </c>
      <c r="C61" s="807"/>
      <c r="D61" s="807"/>
      <c r="E61" s="807"/>
      <c r="F61" s="807"/>
      <c r="G61" s="807"/>
      <c r="H61" s="807"/>
      <c r="I61" s="807"/>
      <c r="J61" s="807"/>
      <c r="K61" s="807"/>
      <c r="L61" s="807"/>
      <c r="M61" s="807"/>
      <c r="N61" s="807"/>
      <c r="O61" s="807"/>
      <c r="P61" s="807"/>
      <c r="Q61" s="807"/>
      <c r="R61" s="807"/>
      <c r="S61" s="807"/>
      <c r="T61" s="807"/>
      <c r="U61" s="807"/>
      <c r="V61" s="807"/>
      <c r="W61" s="807"/>
      <c r="X61" s="807"/>
      <c r="Y61" s="807"/>
      <c r="Z61" s="807"/>
      <c r="AA61" s="807"/>
      <c r="AB61" s="807"/>
      <c r="AC61" s="796">
        <f>SUM(AC62:AC69)</f>
        <v>0</v>
      </c>
      <c r="AD61" s="796"/>
      <c r="AE61" s="807"/>
      <c r="AF61" s="807"/>
      <c r="AG61" s="807"/>
      <c r="AH61" s="807"/>
      <c r="AI61" s="807"/>
      <c r="AJ61" s="807"/>
      <c r="AK61" s="807"/>
      <c r="AL61" s="807"/>
      <c r="AM61" s="807"/>
      <c r="AN61" s="807"/>
      <c r="AO61" s="807"/>
      <c r="AP61" s="807"/>
      <c r="AQ61" s="807"/>
      <c r="AR61" s="807"/>
      <c r="AS61" s="796">
        <f>SUM(AS62:AS69)</f>
        <v>0</v>
      </c>
      <c r="AT61" s="796"/>
      <c r="AU61" s="796">
        <f>SUM(AU62:AU69)</f>
        <v>0</v>
      </c>
      <c r="AV61" s="796">
        <f>SUM(AV62:AV69)</f>
        <v>0</v>
      </c>
      <c r="AW61" s="796">
        <f>SUM(AW62:AW69)</f>
        <v>0</v>
      </c>
    </row>
    <row r="62" spans="2:49">
      <c r="B62" s="741" t="s">
        <v>560</v>
      </c>
      <c r="C62" s="794"/>
      <c r="D62" s="794"/>
      <c r="E62" s="794"/>
      <c r="F62" s="794"/>
      <c r="G62" s="794"/>
      <c r="H62" s="794"/>
      <c r="I62" s="794"/>
      <c r="J62" s="794"/>
      <c r="K62" s="794"/>
      <c r="L62" s="794"/>
      <c r="M62" s="794"/>
      <c r="N62" s="794"/>
      <c r="O62" s="794"/>
      <c r="P62" s="794"/>
      <c r="Q62" s="794"/>
      <c r="R62" s="794"/>
      <c r="S62" s="794"/>
      <c r="T62" s="794"/>
      <c r="U62" s="794"/>
      <c r="V62" s="794"/>
      <c r="W62" s="794"/>
      <c r="X62" s="794"/>
      <c r="Y62" s="794"/>
      <c r="Z62" s="794"/>
      <c r="AA62" s="794"/>
      <c r="AB62" s="794"/>
      <c r="AC62" s="800">
        <f t="shared" si="0"/>
        <v>0</v>
      </c>
      <c r="AD62" s="795"/>
      <c r="AE62" s="794"/>
      <c r="AF62" s="794"/>
      <c r="AG62" s="794"/>
      <c r="AH62" s="794"/>
      <c r="AI62" s="794"/>
      <c r="AJ62" s="794"/>
      <c r="AK62" s="794"/>
      <c r="AL62" s="794"/>
      <c r="AM62" s="794"/>
      <c r="AN62" s="794"/>
      <c r="AO62" s="794"/>
      <c r="AP62" s="794"/>
      <c r="AQ62" s="794"/>
      <c r="AR62" s="794"/>
      <c r="AS62" s="800">
        <f t="shared" ref="AS62:AS69" si="19">SUM(AE62:AR62)</f>
        <v>0</v>
      </c>
      <c r="AT62" s="800"/>
      <c r="AU62" s="800">
        <f t="shared" ref="AU62:AU69" si="20">SUM(AC62,AS62)</f>
        <v>0</v>
      </c>
      <c r="AV62" s="800"/>
      <c r="AW62" s="800">
        <f t="shared" ref="AW62:AW69" si="21">AU62+AV62</f>
        <v>0</v>
      </c>
    </row>
    <row r="63" spans="2:49">
      <c r="B63" s="741" t="s">
        <v>561</v>
      </c>
      <c r="C63" s="794"/>
      <c r="D63" s="794"/>
      <c r="E63" s="794"/>
      <c r="F63" s="794"/>
      <c r="G63" s="794"/>
      <c r="H63" s="794"/>
      <c r="I63" s="794"/>
      <c r="J63" s="794"/>
      <c r="K63" s="794"/>
      <c r="L63" s="794"/>
      <c r="M63" s="794"/>
      <c r="N63" s="794"/>
      <c r="O63" s="794"/>
      <c r="P63" s="794"/>
      <c r="Q63" s="794"/>
      <c r="R63" s="794"/>
      <c r="S63" s="794"/>
      <c r="T63" s="794"/>
      <c r="U63" s="794"/>
      <c r="V63" s="794"/>
      <c r="W63" s="794"/>
      <c r="X63" s="794"/>
      <c r="Y63" s="794"/>
      <c r="Z63" s="794"/>
      <c r="AA63" s="794"/>
      <c r="AB63" s="794"/>
      <c r="AC63" s="800">
        <f t="shared" si="0"/>
        <v>0</v>
      </c>
      <c r="AD63" s="795"/>
      <c r="AE63" s="794"/>
      <c r="AF63" s="794"/>
      <c r="AG63" s="794"/>
      <c r="AH63" s="794"/>
      <c r="AI63" s="794"/>
      <c r="AJ63" s="794"/>
      <c r="AK63" s="794"/>
      <c r="AL63" s="794"/>
      <c r="AM63" s="794"/>
      <c r="AN63" s="794"/>
      <c r="AO63" s="794"/>
      <c r="AP63" s="794"/>
      <c r="AQ63" s="794"/>
      <c r="AR63" s="794"/>
      <c r="AS63" s="800">
        <f t="shared" si="19"/>
        <v>0</v>
      </c>
      <c r="AT63" s="800"/>
      <c r="AU63" s="800">
        <f t="shared" si="20"/>
        <v>0</v>
      </c>
      <c r="AV63" s="800"/>
      <c r="AW63" s="800">
        <f t="shared" si="21"/>
        <v>0</v>
      </c>
    </row>
    <row r="64" spans="2:49">
      <c r="B64" s="741" t="s">
        <v>563</v>
      </c>
      <c r="C64" s="794"/>
      <c r="D64" s="794"/>
      <c r="E64" s="794"/>
      <c r="F64" s="794"/>
      <c r="G64" s="794"/>
      <c r="H64" s="794"/>
      <c r="I64" s="794"/>
      <c r="J64" s="794"/>
      <c r="K64" s="794"/>
      <c r="L64" s="794"/>
      <c r="M64" s="794"/>
      <c r="N64" s="794"/>
      <c r="O64" s="794"/>
      <c r="P64" s="794"/>
      <c r="Q64" s="794"/>
      <c r="R64" s="794"/>
      <c r="S64" s="794"/>
      <c r="T64" s="794"/>
      <c r="U64" s="794"/>
      <c r="V64" s="794"/>
      <c r="W64" s="794"/>
      <c r="X64" s="794"/>
      <c r="Y64" s="794"/>
      <c r="Z64" s="794"/>
      <c r="AA64" s="794"/>
      <c r="AB64" s="794"/>
      <c r="AC64" s="800">
        <f t="shared" si="0"/>
        <v>0</v>
      </c>
      <c r="AD64" s="795"/>
      <c r="AE64" s="794"/>
      <c r="AF64" s="794"/>
      <c r="AG64" s="794"/>
      <c r="AH64" s="794"/>
      <c r="AI64" s="794"/>
      <c r="AJ64" s="794"/>
      <c r="AK64" s="794"/>
      <c r="AL64" s="794"/>
      <c r="AM64" s="794"/>
      <c r="AN64" s="794"/>
      <c r="AO64" s="794"/>
      <c r="AP64" s="794"/>
      <c r="AQ64" s="794"/>
      <c r="AR64" s="794"/>
      <c r="AS64" s="800">
        <f t="shared" si="19"/>
        <v>0</v>
      </c>
      <c r="AT64" s="800"/>
      <c r="AU64" s="800">
        <f t="shared" si="20"/>
        <v>0</v>
      </c>
      <c r="AV64" s="800"/>
      <c r="AW64" s="800">
        <f t="shared" si="21"/>
        <v>0</v>
      </c>
    </row>
    <row r="65" spans="2:49">
      <c r="B65" s="741" t="s">
        <v>564</v>
      </c>
      <c r="C65" s="794"/>
      <c r="D65" s="794"/>
      <c r="E65" s="794"/>
      <c r="F65" s="794"/>
      <c r="G65" s="794"/>
      <c r="H65" s="794"/>
      <c r="I65" s="794"/>
      <c r="J65" s="794"/>
      <c r="K65" s="794"/>
      <c r="L65" s="794"/>
      <c r="M65" s="794"/>
      <c r="N65" s="794"/>
      <c r="O65" s="794"/>
      <c r="P65" s="794"/>
      <c r="Q65" s="794"/>
      <c r="R65" s="794"/>
      <c r="S65" s="794"/>
      <c r="T65" s="794"/>
      <c r="U65" s="794"/>
      <c r="V65" s="794"/>
      <c r="W65" s="794"/>
      <c r="X65" s="794"/>
      <c r="Y65" s="794"/>
      <c r="Z65" s="794"/>
      <c r="AA65" s="794"/>
      <c r="AB65" s="794"/>
      <c r="AC65" s="800">
        <f t="shared" si="0"/>
        <v>0</v>
      </c>
      <c r="AD65" s="795"/>
      <c r="AE65" s="794"/>
      <c r="AF65" s="794"/>
      <c r="AG65" s="794"/>
      <c r="AH65" s="794"/>
      <c r="AI65" s="794"/>
      <c r="AJ65" s="794"/>
      <c r="AK65" s="794"/>
      <c r="AL65" s="794"/>
      <c r="AM65" s="794"/>
      <c r="AN65" s="794"/>
      <c r="AO65" s="794"/>
      <c r="AP65" s="794"/>
      <c r="AQ65" s="794"/>
      <c r="AR65" s="794"/>
      <c r="AS65" s="800">
        <f t="shared" si="19"/>
        <v>0</v>
      </c>
      <c r="AT65" s="800"/>
      <c r="AU65" s="800">
        <f t="shared" si="20"/>
        <v>0</v>
      </c>
      <c r="AV65" s="800"/>
      <c r="AW65" s="800">
        <f t="shared" si="21"/>
        <v>0</v>
      </c>
    </row>
    <row r="66" spans="2:49">
      <c r="B66" s="741" t="s">
        <v>566</v>
      </c>
      <c r="C66" s="794"/>
      <c r="D66" s="794"/>
      <c r="E66" s="794"/>
      <c r="F66" s="794"/>
      <c r="G66" s="794"/>
      <c r="H66" s="794"/>
      <c r="I66" s="794"/>
      <c r="J66" s="794"/>
      <c r="K66" s="794"/>
      <c r="L66" s="794"/>
      <c r="M66" s="794"/>
      <c r="N66" s="794"/>
      <c r="O66" s="794"/>
      <c r="P66" s="794"/>
      <c r="Q66" s="794"/>
      <c r="R66" s="794"/>
      <c r="S66" s="794"/>
      <c r="T66" s="794"/>
      <c r="U66" s="794"/>
      <c r="V66" s="794"/>
      <c r="W66" s="794"/>
      <c r="X66" s="794"/>
      <c r="Y66" s="794"/>
      <c r="Z66" s="794"/>
      <c r="AA66" s="794"/>
      <c r="AB66" s="794"/>
      <c r="AC66" s="800">
        <f t="shared" si="0"/>
        <v>0</v>
      </c>
      <c r="AD66" s="795"/>
      <c r="AE66" s="794"/>
      <c r="AF66" s="794"/>
      <c r="AG66" s="794"/>
      <c r="AH66" s="794"/>
      <c r="AI66" s="794"/>
      <c r="AJ66" s="794"/>
      <c r="AK66" s="794"/>
      <c r="AL66" s="794"/>
      <c r="AM66" s="794"/>
      <c r="AN66" s="794"/>
      <c r="AO66" s="794"/>
      <c r="AP66" s="794"/>
      <c r="AQ66" s="794"/>
      <c r="AR66" s="794"/>
      <c r="AS66" s="800">
        <f t="shared" si="19"/>
        <v>0</v>
      </c>
      <c r="AT66" s="800"/>
      <c r="AU66" s="800">
        <f t="shared" si="20"/>
        <v>0</v>
      </c>
      <c r="AV66" s="800"/>
      <c r="AW66" s="800">
        <f t="shared" si="21"/>
        <v>0</v>
      </c>
    </row>
    <row r="67" spans="2:49">
      <c r="B67" s="741" t="s">
        <v>567</v>
      </c>
      <c r="C67" s="794"/>
      <c r="D67" s="794"/>
      <c r="E67" s="794"/>
      <c r="F67" s="794"/>
      <c r="G67" s="794"/>
      <c r="H67" s="794"/>
      <c r="I67" s="794"/>
      <c r="J67" s="794"/>
      <c r="K67" s="794"/>
      <c r="L67" s="794"/>
      <c r="M67" s="794"/>
      <c r="N67" s="794"/>
      <c r="O67" s="794"/>
      <c r="P67" s="794"/>
      <c r="Q67" s="794"/>
      <c r="R67" s="794"/>
      <c r="S67" s="794"/>
      <c r="T67" s="794"/>
      <c r="U67" s="794"/>
      <c r="V67" s="794"/>
      <c r="W67" s="794"/>
      <c r="X67" s="794"/>
      <c r="Y67" s="794"/>
      <c r="Z67" s="794"/>
      <c r="AA67" s="794"/>
      <c r="AB67" s="794"/>
      <c r="AC67" s="800">
        <f t="shared" si="0"/>
        <v>0</v>
      </c>
      <c r="AD67" s="795"/>
      <c r="AE67" s="794"/>
      <c r="AF67" s="794"/>
      <c r="AG67" s="794"/>
      <c r="AH67" s="794"/>
      <c r="AI67" s="794"/>
      <c r="AJ67" s="794"/>
      <c r="AK67" s="794"/>
      <c r="AL67" s="794"/>
      <c r="AM67" s="794"/>
      <c r="AN67" s="794"/>
      <c r="AO67" s="794"/>
      <c r="AP67" s="794"/>
      <c r="AQ67" s="794"/>
      <c r="AR67" s="794"/>
      <c r="AS67" s="800">
        <f t="shared" si="19"/>
        <v>0</v>
      </c>
      <c r="AT67" s="800"/>
      <c r="AU67" s="800">
        <f t="shared" si="20"/>
        <v>0</v>
      </c>
      <c r="AV67" s="800"/>
      <c r="AW67" s="800">
        <f t="shared" si="21"/>
        <v>0</v>
      </c>
    </row>
    <row r="68" spans="2:49">
      <c r="B68" s="741" t="s">
        <v>568</v>
      </c>
      <c r="C68" s="794"/>
      <c r="D68" s="794"/>
      <c r="E68" s="794"/>
      <c r="F68" s="794"/>
      <c r="G68" s="794"/>
      <c r="H68" s="794"/>
      <c r="I68" s="794"/>
      <c r="J68" s="794"/>
      <c r="K68" s="794"/>
      <c r="L68" s="794"/>
      <c r="M68" s="794"/>
      <c r="N68" s="794"/>
      <c r="O68" s="794"/>
      <c r="P68" s="794"/>
      <c r="Q68" s="794"/>
      <c r="R68" s="794"/>
      <c r="S68" s="794"/>
      <c r="T68" s="794"/>
      <c r="U68" s="794"/>
      <c r="V68" s="794"/>
      <c r="W68" s="794"/>
      <c r="X68" s="794"/>
      <c r="Y68" s="794"/>
      <c r="Z68" s="794"/>
      <c r="AA68" s="794"/>
      <c r="AB68" s="794"/>
      <c r="AC68" s="800">
        <f t="shared" si="0"/>
        <v>0</v>
      </c>
      <c r="AD68" s="795"/>
      <c r="AE68" s="794"/>
      <c r="AF68" s="794"/>
      <c r="AG68" s="794"/>
      <c r="AH68" s="794"/>
      <c r="AI68" s="794"/>
      <c r="AJ68" s="794"/>
      <c r="AK68" s="794"/>
      <c r="AL68" s="794"/>
      <c r="AM68" s="794"/>
      <c r="AN68" s="794"/>
      <c r="AO68" s="794"/>
      <c r="AP68" s="794"/>
      <c r="AQ68" s="794"/>
      <c r="AR68" s="794"/>
      <c r="AS68" s="800">
        <f t="shared" si="19"/>
        <v>0</v>
      </c>
      <c r="AT68" s="800"/>
      <c r="AU68" s="800">
        <f t="shared" si="20"/>
        <v>0</v>
      </c>
      <c r="AV68" s="800"/>
      <c r="AW68" s="800">
        <f t="shared" si="21"/>
        <v>0</v>
      </c>
    </row>
    <row r="69" spans="2:49">
      <c r="B69" s="741" t="s">
        <v>569</v>
      </c>
      <c r="C69" s="794"/>
      <c r="D69" s="794"/>
      <c r="E69" s="794"/>
      <c r="F69" s="794"/>
      <c r="G69" s="794"/>
      <c r="H69" s="794"/>
      <c r="I69" s="794"/>
      <c r="J69" s="794"/>
      <c r="K69" s="794"/>
      <c r="L69" s="794"/>
      <c r="M69" s="794"/>
      <c r="N69" s="794"/>
      <c r="O69" s="794"/>
      <c r="P69" s="794"/>
      <c r="Q69" s="794"/>
      <c r="R69" s="794"/>
      <c r="S69" s="794"/>
      <c r="T69" s="794"/>
      <c r="U69" s="794"/>
      <c r="V69" s="794"/>
      <c r="W69" s="794"/>
      <c r="X69" s="794"/>
      <c r="Y69" s="794"/>
      <c r="Z69" s="794"/>
      <c r="AA69" s="794"/>
      <c r="AB69" s="794"/>
      <c r="AC69" s="800">
        <f t="shared" si="0"/>
        <v>0</v>
      </c>
      <c r="AD69" s="795"/>
      <c r="AE69" s="794"/>
      <c r="AF69" s="794"/>
      <c r="AG69" s="794"/>
      <c r="AH69" s="794"/>
      <c r="AI69" s="794"/>
      <c r="AJ69" s="794"/>
      <c r="AK69" s="794"/>
      <c r="AL69" s="794"/>
      <c r="AM69" s="794"/>
      <c r="AN69" s="794"/>
      <c r="AO69" s="794"/>
      <c r="AP69" s="794"/>
      <c r="AQ69" s="794"/>
      <c r="AR69" s="794"/>
      <c r="AS69" s="800">
        <f t="shared" si="19"/>
        <v>0</v>
      </c>
      <c r="AT69" s="800"/>
      <c r="AU69" s="800">
        <f t="shared" si="20"/>
        <v>0</v>
      </c>
      <c r="AV69" s="800"/>
      <c r="AW69" s="800">
        <f t="shared" si="21"/>
        <v>0</v>
      </c>
    </row>
    <row r="70" spans="2:49" s="808" customFormat="1">
      <c r="B70" s="744" t="s">
        <v>570</v>
      </c>
      <c r="C70" s="807"/>
      <c r="D70" s="807"/>
      <c r="E70" s="807"/>
      <c r="F70" s="807"/>
      <c r="G70" s="807"/>
      <c r="H70" s="807"/>
      <c r="I70" s="807"/>
      <c r="J70" s="807"/>
      <c r="K70" s="807"/>
      <c r="L70" s="807"/>
      <c r="M70" s="807"/>
      <c r="N70" s="807"/>
      <c r="O70" s="807"/>
      <c r="P70" s="807"/>
      <c r="Q70" s="807"/>
      <c r="R70" s="807"/>
      <c r="S70" s="807"/>
      <c r="T70" s="807"/>
      <c r="U70" s="807"/>
      <c r="V70" s="807"/>
      <c r="W70" s="807"/>
      <c r="X70" s="807"/>
      <c r="Y70" s="807"/>
      <c r="Z70" s="807"/>
      <c r="AA70" s="807"/>
      <c r="AB70" s="807"/>
      <c r="AC70" s="796">
        <f>SUM(AC71:AC75)</f>
        <v>0</v>
      </c>
      <c r="AD70" s="796"/>
      <c r="AE70" s="807"/>
      <c r="AF70" s="807"/>
      <c r="AG70" s="807"/>
      <c r="AH70" s="807"/>
      <c r="AI70" s="807"/>
      <c r="AJ70" s="807"/>
      <c r="AK70" s="807"/>
      <c r="AL70" s="807"/>
      <c r="AM70" s="807"/>
      <c r="AN70" s="807"/>
      <c r="AO70" s="807"/>
      <c r="AP70" s="807"/>
      <c r="AQ70" s="807"/>
      <c r="AR70" s="807"/>
      <c r="AS70" s="796">
        <f>SUM(AS71:AS75)</f>
        <v>0</v>
      </c>
      <c r="AT70" s="796"/>
      <c r="AU70" s="796">
        <f>SUM(AU71:AU75)</f>
        <v>0</v>
      </c>
      <c r="AV70" s="796">
        <f>SUM(AV71:AV75)</f>
        <v>0</v>
      </c>
      <c r="AW70" s="796">
        <f>SUM(AW71:AW75)</f>
        <v>0</v>
      </c>
    </row>
    <row r="71" spans="2:49">
      <c r="B71" s="741" t="s">
        <v>572</v>
      </c>
      <c r="C71" s="794"/>
      <c r="D71" s="794"/>
      <c r="E71" s="794"/>
      <c r="F71" s="794"/>
      <c r="G71" s="794"/>
      <c r="H71" s="794"/>
      <c r="I71" s="794"/>
      <c r="J71" s="794"/>
      <c r="K71" s="794"/>
      <c r="L71" s="794"/>
      <c r="M71" s="794"/>
      <c r="N71" s="794"/>
      <c r="O71" s="794"/>
      <c r="P71" s="794"/>
      <c r="Q71" s="794"/>
      <c r="R71" s="794"/>
      <c r="S71" s="794"/>
      <c r="T71" s="794"/>
      <c r="U71" s="794"/>
      <c r="V71" s="794"/>
      <c r="W71" s="794"/>
      <c r="X71" s="794"/>
      <c r="Y71" s="794"/>
      <c r="Z71" s="794"/>
      <c r="AA71" s="794"/>
      <c r="AB71" s="794"/>
      <c r="AC71" s="800">
        <f t="shared" si="0"/>
        <v>0</v>
      </c>
      <c r="AD71" s="795"/>
      <c r="AE71" s="794"/>
      <c r="AF71" s="794"/>
      <c r="AG71" s="794"/>
      <c r="AH71" s="794"/>
      <c r="AI71" s="794"/>
      <c r="AJ71" s="794"/>
      <c r="AK71" s="794"/>
      <c r="AL71" s="794"/>
      <c r="AM71" s="794"/>
      <c r="AN71" s="794"/>
      <c r="AO71" s="794"/>
      <c r="AP71" s="794"/>
      <c r="AQ71" s="794"/>
      <c r="AR71" s="794"/>
      <c r="AS71" s="800">
        <f t="shared" ref="AS71:AS75" si="22">SUM(AE71:AR71)</f>
        <v>0</v>
      </c>
      <c r="AT71" s="800"/>
      <c r="AU71" s="800">
        <f t="shared" ref="AU71:AU75" si="23">SUM(AC71,AS71)</f>
        <v>0</v>
      </c>
      <c r="AV71" s="800"/>
      <c r="AW71" s="800">
        <f t="shared" ref="AW71:AW75" si="24">AU71+AV71</f>
        <v>0</v>
      </c>
    </row>
    <row r="72" spans="2:49">
      <c r="B72" s="741" t="s">
        <v>573</v>
      </c>
      <c r="C72" s="794"/>
      <c r="D72" s="794"/>
      <c r="E72" s="794"/>
      <c r="F72" s="794"/>
      <c r="G72" s="794"/>
      <c r="H72" s="794"/>
      <c r="I72" s="794"/>
      <c r="J72" s="794"/>
      <c r="K72" s="794"/>
      <c r="L72" s="794"/>
      <c r="M72" s="794"/>
      <c r="N72" s="794"/>
      <c r="O72" s="794"/>
      <c r="P72" s="794"/>
      <c r="Q72" s="794"/>
      <c r="R72" s="794"/>
      <c r="S72" s="794"/>
      <c r="T72" s="794"/>
      <c r="U72" s="794"/>
      <c r="V72" s="794"/>
      <c r="W72" s="794"/>
      <c r="X72" s="794"/>
      <c r="Y72" s="794"/>
      <c r="Z72" s="794"/>
      <c r="AA72" s="794"/>
      <c r="AB72" s="794"/>
      <c r="AC72" s="800">
        <f t="shared" si="0"/>
        <v>0</v>
      </c>
      <c r="AD72" s="795"/>
      <c r="AE72" s="794"/>
      <c r="AF72" s="794"/>
      <c r="AG72" s="794"/>
      <c r="AH72" s="794"/>
      <c r="AI72" s="794"/>
      <c r="AJ72" s="794"/>
      <c r="AK72" s="794"/>
      <c r="AL72" s="794"/>
      <c r="AM72" s="794"/>
      <c r="AN72" s="794"/>
      <c r="AO72" s="794"/>
      <c r="AP72" s="794"/>
      <c r="AQ72" s="794"/>
      <c r="AR72" s="794"/>
      <c r="AS72" s="800">
        <f t="shared" si="22"/>
        <v>0</v>
      </c>
      <c r="AT72" s="800"/>
      <c r="AU72" s="800">
        <f t="shared" si="23"/>
        <v>0</v>
      </c>
      <c r="AV72" s="800"/>
      <c r="AW72" s="800">
        <f t="shared" si="24"/>
        <v>0</v>
      </c>
    </row>
    <row r="73" spans="2:49">
      <c r="B73" s="741" t="s">
        <v>574</v>
      </c>
      <c r="C73" s="794"/>
      <c r="D73" s="794"/>
      <c r="E73" s="794"/>
      <c r="F73" s="794"/>
      <c r="G73" s="794"/>
      <c r="H73" s="794"/>
      <c r="I73" s="794"/>
      <c r="J73" s="794"/>
      <c r="K73" s="794"/>
      <c r="L73" s="794"/>
      <c r="M73" s="794"/>
      <c r="N73" s="794"/>
      <c r="O73" s="794"/>
      <c r="P73" s="794"/>
      <c r="Q73" s="794"/>
      <c r="R73" s="794"/>
      <c r="S73" s="794"/>
      <c r="T73" s="794"/>
      <c r="U73" s="794"/>
      <c r="V73" s="794"/>
      <c r="W73" s="794"/>
      <c r="X73" s="794"/>
      <c r="Y73" s="794"/>
      <c r="Z73" s="794"/>
      <c r="AA73" s="794"/>
      <c r="AB73" s="794"/>
      <c r="AC73" s="800">
        <f t="shared" si="0"/>
        <v>0</v>
      </c>
      <c r="AD73" s="795"/>
      <c r="AE73" s="794"/>
      <c r="AF73" s="794"/>
      <c r="AG73" s="794"/>
      <c r="AH73" s="794"/>
      <c r="AI73" s="794"/>
      <c r="AJ73" s="794"/>
      <c r="AK73" s="794"/>
      <c r="AL73" s="794"/>
      <c r="AM73" s="794"/>
      <c r="AN73" s="794"/>
      <c r="AO73" s="794"/>
      <c r="AP73" s="794"/>
      <c r="AQ73" s="794"/>
      <c r="AR73" s="794"/>
      <c r="AS73" s="800">
        <f t="shared" si="22"/>
        <v>0</v>
      </c>
      <c r="AT73" s="800"/>
      <c r="AU73" s="800">
        <f t="shared" si="23"/>
        <v>0</v>
      </c>
      <c r="AV73" s="800"/>
      <c r="AW73" s="800">
        <f t="shared" si="24"/>
        <v>0</v>
      </c>
    </row>
    <row r="74" spans="2:49">
      <c r="B74" s="741" t="s">
        <v>576</v>
      </c>
      <c r="C74" s="794"/>
      <c r="D74" s="794"/>
      <c r="E74" s="794"/>
      <c r="F74" s="794"/>
      <c r="G74" s="794"/>
      <c r="H74" s="794"/>
      <c r="I74" s="794"/>
      <c r="J74" s="794"/>
      <c r="K74" s="794"/>
      <c r="L74" s="794"/>
      <c r="M74" s="794"/>
      <c r="N74" s="794"/>
      <c r="O74" s="794"/>
      <c r="P74" s="794"/>
      <c r="Q74" s="794"/>
      <c r="R74" s="794"/>
      <c r="S74" s="794"/>
      <c r="T74" s="794"/>
      <c r="U74" s="794"/>
      <c r="V74" s="794"/>
      <c r="W74" s="794"/>
      <c r="X74" s="794"/>
      <c r="Y74" s="794"/>
      <c r="Z74" s="794"/>
      <c r="AA74" s="794"/>
      <c r="AB74" s="794"/>
      <c r="AC74" s="800">
        <f t="shared" si="0"/>
        <v>0</v>
      </c>
      <c r="AD74" s="795"/>
      <c r="AE74" s="794"/>
      <c r="AF74" s="794"/>
      <c r="AG74" s="794"/>
      <c r="AH74" s="794"/>
      <c r="AI74" s="794"/>
      <c r="AJ74" s="794"/>
      <c r="AK74" s="794"/>
      <c r="AL74" s="794"/>
      <c r="AM74" s="794"/>
      <c r="AN74" s="794"/>
      <c r="AO74" s="794"/>
      <c r="AP74" s="794"/>
      <c r="AQ74" s="794"/>
      <c r="AR74" s="794"/>
      <c r="AS74" s="800">
        <f t="shared" si="22"/>
        <v>0</v>
      </c>
      <c r="AT74" s="800"/>
      <c r="AU74" s="800">
        <f t="shared" si="23"/>
        <v>0</v>
      </c>
      <c r="AV74" s="800"/>
      <c r="AW74" s="800">
        <f t="shared" si="24"/>
        <v>0</v>
      </c>
    </row>
    <row r="75" spans="2:49">
      <c r="B75" s="741" t="s">
        <v>578</v>
      </c>
      <c r="C75" s="794"/>
      <c r="D75" s="794"/>
      <c r="E75" s="794"/>
      <c r="F75" s="794"/>
      <c r="G75" s="794"/>
      <c r="H75" s="794"/>
      <c r="I75" s="794"/>
      <c r="J75" s="794"/>
      <c r="K75" s="794"/>
      <c r="L75" s="794"/>
      <c r="M75" s="794"/>
      <c r="N75" s="794"/>
      <c r="O75" s="794"/>
      <c r="P75" s="794"/>
      <c r="Q75" s="794"/>
      <c r="R75" s="794"/>
      <c r="S75" s="794"/>
      <c r="T75" s="794"/>
      <c r="U75" s="794"/>
      <c r="V75" s="794"/>
      <c r="W75" s="794"/>
      <c r="X75" s="794"/>
      <c r="Y75" s="794"/>
      <c r="Z75" s="794"/>
      <c r="AA75" s="794"/>
      <c r="AB75" s="794"/>
      <c r="AC75" s="800">
        <f t="shared" si="0"/>
        <v>0</v>
      </c>
      <c r="AD75" s="795"/>
      <c r="AE75" s="794"/>
      <c r="AF75" s="794"/>
      <c r="AG75" s="794"/>
      <c r="AH75" s="794"/>
      <c r="AI75" s="794"/>
      <c r="AJ75" s="794"/>
      <c r="AK75" s="794"/>
      <c r="AL75" s="794"/>
      <c r="AM75" s="794"/>
      <c r="AN75" s="794"/>
      <c r="AO75" s="794"/>
      <c r="AP75" s="794"/>
      <c r="AQ75" s="794"/>
      <c r="AR75" s="794"/>
      <c r="AS75" s="800">
        <f t="shared" si="22"/>
        <v>0</v>
      </c>
      <c r="AT75" s="800"/>
      <c r="AU75" s="800">
        <f t="shared" si="23"/>
        <v>0</v>
      </c>
      <c r="AV75" s="800"/>
      <c r="AW75" s="800">
        <f t="shared" si="24"/>
        <v>0</v>
      </c>
    </row>
    <row r="76" spans="2:49" s="808" customFormat="1">
      <c r="B76" s="744" t="s">
        <v>580</v>
      </c>
      <c r="C76" s="807"/>
      <c r="D76" s="807"/>
      <c r="E76" s="807"/>
      <c r="F76" s="807"/>
      <c r="G76" s="807"/>
      <c r="H76" s="807"/>
      <c r="I76" s="807"/>
      <c r="J76" s="807"/>
      <c r="K76" s="807"/>
      <c r="L76" s="807"/>
      <c r="M76" s="807"/>
      <c r="N76" s="807"/>
      <c r="O76" s="807"/>
      <c r="P76" s="807"/>
      <c r="Q76" s="807"/>
      <c r="R76" s="807"/>
      <c r="S76" s="807"/>
      <c r="T76" s="807"/>
      <c r="U76" s="807"/>
      <c r="V76" s="807"/>
      <c r="W76" s="807"/>
      <c r="X76" s="807"/>
      <c r="Y76" s="807"/>
      <c r="Z76" s="807"/>
      <c r="AA76" s="807"/>
      <c r="AB76" s="807"/>
      <c r="AC76" s="796">
        <f>SUM(AC77:AC78)</f>
        <v>0</v>
      </c>
      <c r="AD76" s="796"/>
      <c r="AE76" s="807"/>
      <c r="AF76" s="807"/>
      <c r="AG76" s="807"/>
      <c r="AH76" s="807"/>
      <c r="AI76" s="807"/>
      <c r="AJ76" s="807"/>
      <c r="AK76" s="807"/>
      <c r="AL76" s="807"/>
      <c r="AM76" s="807"/>
      <c r="AN76" s="807"/>
      <c r="AO76" s="807"/>
      <c r="AP76" s="807"/>
      <c r="AQ76" s="807"/>
      <c r="AR76" s="807"/>
      <c r="AS76" s="796">
        <f>SUM(AS77:AS78)</f>
        <v>0</v>
      </c>
      <c r="AT76" s="796"/>
      <c r="AU76" s="796">
        <f>SUM(AU77:AU78)</f>
        <v>0</v>
      </c>
      <c r="AV76" s="796">
        <f>SUM(AV77:AV78)</f>
        <v>0</v>
      </c>
      <c r="AW76" s="796">
        <f>SUM(AW77:AW78)</f>
        <v>0</v>
      </c>
    </row>
    <row r="77" spans="2:49">
      <c r="B77" s="741" t="s">
        <v>820</v>
      </c>
      <c r="C77" s="794"/>
      <c r="D77" s="794"/>
      <c r="E77" s="794"/>
      <c r="F77" s="794"/>
      <c r="G77" s="794"/>
      <c r="H77" s="794"/>
      <c r="I77" s="794"/>
      <c r="J77" s="794"/>
      <c r="K77" s="794"/>
      <c r="L77" s="794"/>
      <c r="M77" s="794"/>
      <c r="N77" s="794"/>
      <c r="O77" s="794"/>
      <c r="P77" s="794"/>
      <c r="Q77" s="794"/>
      <c r="R77" s="794"/>
      <c r="S77" s="794"/>
      <c r="T77" s="794"/>
      <c r="U77" s="794"/>
      <c r="V77" s="794"/>
      <c r="W77" s="794"/>
      <c r="X77" s="794"/>
      <c r="Y77" s="794"/>
      <c r="Z77" s="794"/>
      <c r="AA77" s="794"/>
      <c r="AB77" s="794"/>
      <c r="AC77" s="800">
        <f t="shared" si="0"/>
        <v>0</v>
      </c>
      <c r="AD77" s="795"/>
      <c r="AE77" s="794"/>
      <c r="AF77" s="794"/>
      <c r="AG77" s="794"/>
      <c r="AH77" s="794"/>
      <c r="AI77" s="794"/>
      <c r="AJ77" s="794"/>
      <c r="AK77" s="794"/>
      <c r="AL77" s="794"/>
      <c r="AM77" s="794"/>
      <c r="AN77" s="794"/>
      <c r="AO77" s="794"/>
      <c r="AP77" s="794"/>
      <c r="AQ77" s="794"/>
      <c r="AR77" s="794"/>
      <c r="AS77" s="800">
        <f t="shared" ref="AS77:AS78" si="25">SUM(AE77:AR77)</f>
        <v>0</v>
      </c>
      <c r="AT77" s="800"/>
      <c r="AU77" s="800">
        <f t="shared" ref="AU77:AU78" si="26">SUM(AC77,AS77)</f>
        <v>0</v>
      </c>
      <c r="AV77" s="800"/>
      <c r="AW77" s="800">
        <f t="shared" ref="AW77:AW87" si="27">AU77+AV77</f>
        <v>0</v>
      </c>
    </row>
    <row r="78" spans="2:49">
      <c r="B78" s="741" t="s">
        <v>585</v>
      </c>
      <c r="C78" s="794"/>
      <c r="D78" s="794"/>
      <c r="E78" s="794"/>
      <c r="F78" s="794"/>
      <c r="G78" s="794"/>
      <c r="H78" s="794"/>
      <c r="I78" s="794"/>
      <c r="J78" s="794"/>
      <c r="K78" s="794"/>
      <c r="L78" s="794"/>
      <c r="M78" s="794"/>
      <c r="N78" s="794"/>
      <c r="O78" s="794"/>
      <c r="P78" s="794"/>
      <c r="Q78" s="794"/>
      <c r="R78" s="794"/>
      <c r="S78" s="794"/>
      <c r="T78" s="794"/>
      <c r="U78" s="794"/>
      <c r="V78" s="794"/>
      <c r="W78" s="794"/>
      <c r="X78" s="794"/>
      <c r="Y78" s="794"/>
      <c r="Z78" s="794"/>
      <c r="AA78" s="794"/>
      <c r="AB78" s="794"/>
      <c r="AC78" s="800">
        <f t="shared" ref="AC78:AC87" si="28">SUM(C78:AB78)</f>
        <v>0</v>
      </c>
      <c r="AD78" s="795"/>
      <c r="AE78" s="794"/>
      <c r="AF78" s="794"/>
      <c r="AG78" s="794"/>
      <c r="AH78" s="794"/>
      <c r="AI78" s="794"/>
      <c r="AJ78" s="794"/>
      <c r="AK78" s="794"/>
      <c r="AL78" s="794"/>
      <c r="AM78" s="794"/>
      <c r="AN78" s="794"/>
      <c r="AO78" s="794"/>
      <c r="AP78" s="794"/>
      <c r="AQ78" s="794"/>
      <c r="AR78" s="794"/>
      <c r="AS78" s="800">
        <f t="shared" si="25"/>
        <v>0</v>
      </c>
      <c r="AT78" s="800"/>
      <c r="AU78" s="800">
        <f t="shared" si="26"/>
        <v>0</v>
      </c>
      <c r="AV78" s="800"/>
      <c r="AW78" s="800">
        <f t="shared" si="27"/>
        <v>0</v>
      </c>
    </row>
    <row r="79" spans="2:49" s="808" customFormat="1">
      <c r="B79" s="744" t="s">
        <v>587</v>
      </c>
      <c r="C79" s="807"/>
      <c r="D79" s="807"/>
      <c r="E79" s="807"/>
      <c r="F79" s="807"/>
      <c r="G79" s="807"/>
      <c r="H79" s="807"/>
      <c r="I79" s="807"/>
      <c r="J79" s="807"/>
      <c r="K79" s="807"/>
      <c r="L79" s="807"/>
      <c r="M79" s="807"/>
      <c r="N79" s="807"/>
      <c r="O79" s="807"/>
      <c r="P79" s="807"/>
      <c r="Q79" s="807"/>
      <c r="R79" s="807"/>
      <c r="S79" s="807"/>
      <c r="T79" s="807"/>
      <c r="U79" s="807"/>
      <c r="V79" s="807"/>
      <c r="W79" s="807"/>
      <c r="X79" s="807"/>
      <c r="Y79" s="807"/>
      <c r="Z79" s="807"/>
      <c r="AA79" s="807"/>
      <c r="AB79" s="807"/>
      <c r="AC79" s="796">
        <f>SUM(AC80:AC84)</f>
        <v>0</v>
      </c>
      <c r="AD79" s="796"/>
      <c r="AE79" s="807"/>
      <c r="AF79" s="807"/>
      <c r="AG79" s="807"/>
      <c r="AH79" s="807"/>
      <c r="AI79" s="807"/>
      <c r="AJ79" s="807"/>
      <c r="AK79" s="807"/>
      <c r="AL79" s="807"/>
      <c r="AM79" s="807"/>
      <c r="AN79" s="807"/>
      <c r="AO79" s="807"/>
      <c r="AP79" s="807"/>
      <c r="AQ79" s="807"/>
      <c r="AR79" s="807"/>
      <c r="AS79" s="796">
        <f>SUM(AS80:AS84)</f>
        <v>0</v>
      </c>
      <c r="AT79" s="796"/>
      <c r="AU79" s="796">
        <f>SUM(AU80:AU84)</f>
        <v>0</v>
      </c>
      <c r="AV79" s="796">
        <f>SUM(AV80:AV84)</f>
        <v>0</v>
      </c>
      <c r="AW79" s="796">
        <f>SUM(AW80:AW84)</f>
        <v>0</v>
      </c>
    </row>
    <row r="80" spans="2:49">
      <c r="B80" s="741" t="s">
        <v>589</v>
      </c>
      <c r="C80" s="794"/>
      <c r="D80" s="794"/>
      <c r="E80" s="794"/>
      <c r="F80" s="794"/>
      <c r="G80" s="794"/>
      <c r="H80" s="794"/>
      <c r="I80" s="794"/>
      <c r="J80" s="794"/>
      <c r="K80" s="794"/>
      <c r="L80" s="794"/>
      <c r="M80" s="794"/>
      <c r="N80" s="794"/>
      <c r="O80" s="794"/>
      <c r="P80" s="794"/>
      <c r="Q80" s="794"/>
      <c r="R80" s="794"/>
      <c r="S80" s="794"/>
      <c r="T80" s="794"/>
      <c r="U80" s="794"/>
      <c r="V80" s="794"/>
      <c r="W80" s="794"/>
      <c r="X80" s="794"/>
      <c r="Y80" s="794"/>
      <c r="Z80" s="794"/>
      <c r="AA80" s="794"/>
      <c r="AB80" s="794"/>
      <c r="AC80" s="800">
        <f t="shared" si="28"/>
        <v>0</v>
      </c>
      <c r="AD80" s="795"/>
      <c r="AE80" s="794"/>
      <c r="AF80" s="794"/>
      <c r="AG80" s="794"/>
      <c r="AH80" s="794"/>
      <c r="AI80" s="794"/>
      <c r="AJ80" s="794"/>
      <c r="AK80" s="794"/>
      <c r="AL80" s="794"/>
      <c r="AM80" s="794"/>
      <c r="AN80" s="794"/>
      <c r="AO80" s="794"/>
      <c r="AP80" s="794"/>
      <c r="AQ80" s="794"/>
      <c r="AR80" s="794"/>
      <c r="AS80" s="800">
        <f t="shared" ref="AS80:AS84" si="29">SUM(AE80:AR80)</f>
        <v>0</v>
      </c>
      <c r="AT80" s="800"/>
      <c r="AU80" s="800">
        <f t="shared" ref="AU80:AU84" si="30">SUM(AC80,AS80)</f>
        <v>0</v>
      </c>
      <c r="AV80" s="800"/>
      <c r="AW80" s="800">
        <f t="shared" si="27"/>
        <v>0</v>
      </c>
    </row>
    <row r="81" spans="2:49">
      <c r="B81" s="746" t="s">
        <v>629</v>
      </c>
      <c r="C81" s="794"/>
      <c r="D81" s="794"/>
      <c r="E81" s="794"/>
      <c r="F81" s="794"/>
      <c r="G81" s="794"/>
      <c r="H81" s="794"/>
      <c r="I81" s="794"/>
      <c r="J81" s="794"/>
      <c r="K81" s="794"/>
      <c r="L81" s="794"/>
      <c r="M81" s="794"/>
      <c r="N81" s="794"/>
      <c r="O81" s="794"/>
      <c r="P81" s="794"/>
      <c r="Q81" s="794"/>
      <c r="R81" s="794"/>
      <c r="S81" s="794"/>
      <c r="T81" s="794"/>
      <c r="U81" s="794"/>
      <c r="V81" s="794"/>
      <c r="W81" s="794"/>
      <c r="X81" s="794"/>
      <c r="Y81" s="794"/>
      <c r="Z81" s="794"/>
      <c r="AA81" s="794"/>
      <c r="AB81" s="794"/>
      <c r="AC81" s="800">
        <f t="shared" si="28"/>
        <v>0</v>
      </c>
      <c r="AD81" s="795"/>
      <c r="AE81" s="794"/>
      <c r="AF81" s="794"/>
      <c r="AG81" s="794"/>
      <c r="AH81" s="794"/>
      <c r="AI81" s="794"/>
      <c r="AJ81" s="794"/>
      <c r="AK81" s="794"/>
      <c r="AL81" s="794"/>
      <c r="AM81" s="794"/>
      <c r="AN81" s="794"/>
      <c r="AO81" s="794"/>
      <c r="AP81" s="794"/>
      <c r="AQ81" s="794"/>
      <c r="AR81" s="794"/>
      <c r="AS81" s="800">
        <f t="shared" si="29"/>
        <v>0</v>
      </c>
      <c r="AT81" s="800"/>
      <c r="AU81" s="800">
        <f t="shared" si="30"/>
        <v>0</v>
      </c>
      <c r="AV81" s="800"/>
      <c r="AW81" s="800">
        <f t="shared" si="27"/>
        <v>0</v>
      </c>
    </row>
    <row r="82" spans="2:49">
      <c r="B82" s="746" t="s">
        <v>591</v>
      </c>
      <c r="C82" s="794"/>
      <c r="D82" s="794"/>
      <c r="E82" s="794"/>
      <c r="F82" s="794"/>
      <c r="G82" s="794"/>
      <c r="H82" s="794"/>
      <c r="I82" s="794"/>
      <c r="J82" s="794"/>
      <c r="K82" s="794"/>
      <c r="L82" s="794"/>
      <c r="M82" s="794"/>
      <c r="N82" s="794"/>
      <c r="O82" s="794"/>
      <c r="P82" s="794"/>
      <c r="Q82" s="794"/>
      <c r="R82" s="794"/>
      <c r="S82" s="794"/>
      <c r="T82" s="794"/>
      <c r="U82" s="794"/>
      <c r="V82" s="794"/>
      <c r="W82" s="794"/>
      <c r="X82" s="794"/>
      <c r="Y82" s="794"/>
      <c r="Z82" s="794"/>
      <c r="AA82" s="794"/>
      <c r="AB82" s="794"/>
      <c r="AC82" s="800">
        <f t="shared" si="28"/>
        <v>0</v>
      </c>
      <c r="AD82" s="795"/>
      <c r="AE82" s="794"/>
      <c r="AF82" s="794"/>
      <c r="AG82" s="794"/>
      <c r="AH82" s="794"/>
      <c r="AI82" s="794"/>
      <c r="AJ82" s="794"/>
      <c r="AK82" s="794"/>
      <c r="AL82" s="794"/>
      <c r="AM82" s="794"/>
      <c r="AN82" s="794"/>
      <c r="AO82" s="794"/>
      <c r="AP82" s="794"/>
      <c r="AQ82" s="794"/>
      <c r="AR82" s="794"/>
      <c r="AS82" s="800">
        <f t="shared" si="29"/>
        <v>0</v>
      </c>
      <c r="AT82" s="800"/>
      <c r="AU82" s="800">
        <f t="shared" si="30"/>
        <v>0</v>
      </c>
      <c r="AV82" s="800"/>
      <c r="AW82" s="800">
        <f t="shared" si="27"/>
        <v>0</v>
      </c>
    </row>
    <row r="83" spans="2:49">
      <c r="B83" s="746" t="s">
        <v>592</v>
      </c>
      <c r="C83" s="794"/>
      <c r="D83" s="794"/>
      <c r="E83" s="794"/>
      <c r="F83" s="794"/>
      <c r="G83" s="794"/>
      <c r="H83" s="794"/>
      <c r="I83" s="794"/>
      <c r="J83" s="794"/>
      <c r="K83" s="794"/>
      <c r="L83" s="794"/>
      <c r="M83" s="794"/>
      <c r="N83" s="794"/>
      <c r="O83" s="794"/>
      <c r="P83" s="794"/>
      <c r="Q83" s="794"/>
      <c r="R83" s="794"/>
      <c r="S83" s="794"/>
      <c r="T83" s="794"/>
      <c r="U83" s="794"/>
      <c r="V83" s="794"/>
      <c r="W83" s="794"/>
      <c r="X83" s="794"/>
      <c r="Y83" s="794"/>
      <c r="Z83" s="794"/>
      <c r="AA83" s="794"/>
      <c r="AB83" s="794"/>
      <c r="AC83" s="800">
        <f t="shared" si="28"/>
        <v>0</v>
      </c>
      <c r="AD83" s="795"/>
      <c r="AE83" s="794"/>
      <c r="AF83" s="794"/>
      <c r="AG83" s="794"/>
      <c r="AH83" s="794"/>
      <c r="AI83" s="794"/>
      <c r="AJ83" s="794"/>
      <c r="AK83" s="794"/>
      <c r="AL83" s="794"/>
      <c r="AM83" s="794"/>
      <c r="AN83" s="794"/>
      <c r="AO83" s="794"/>
      <c r="AP83" s="794"/>
      <c r="AQ83" s="794"/>
      <c r="AR83" s="794"/>
      <c r="AS83" s="800">
        <f t="shared" si="29"/>
        <v>0</v>
      </c>
      <c r="AT83" s="800"/>
      <c r="AU83" s="800">
        <f t="shared" si="30"/>
        <v>0</v>
      </c>
      <c r="AV83" s="800"/>
      <c r="AW83" s="800">
        <f t="shared" si="27"/>
        <v>0</v>
      </c>
    </row>
    <row r="84" spans="2:49">
      <c r="B84" s="741" t="s">
        <v>594</v>
      </c>
      <c r="C84" s="794"/>
      <c r="D84" s="794"/>
      <c r="E84" s="794"/>
      <c r="F84" s="794"/>
      <c r="G84" s="794"/>
      <c r="H84" s="794"/>
      <c r="I84" s="794"/>
      <c r="J84" s="794"/>
      <c r="K84" s="794"/>
      <c r="L84" s="794"/>
      <c r="M84" s="794"/>
      <c r="N84" s="794"/>
      <c r="O84" s="794"/>
      <c r="P84" s="794"/>
      <c r="Q84" s="794"/>
      <c r="R84" s="794"/>
      <c r="S84" s="794"/>
      <c r="T84" s="794"/>
      <c r="U84" s="794"/>
      <c r="V84" s="794"/>
      <c r="W84" s="794"/>
      <c r="X84" s="794"/>
      <c r="Y84" s="794"/>
      <c r="Z84" s="794"/>
      <c r="AA84" s="794"/>
      <c r="AB84" s="794"/>
      <c r="AC84" s="800">
        <f t="shared" si="28"/>
        <v>0</v>
      </c>
      <c r="AD84" s="795"/>
      <c r="AE84" s="794"/>
      <c r="AF84" s="794"/>
      <c r="AG84" s="794"/>
      <c r="AH84" s="794"/>
      <c r="AI84" s="794"/>
      <c r="AJ84" s="794"/>
      <c r="AK84" s="794"/>
      <c r="AL84" s="794"/>
      <c r="AM84" s="794"/>
      <c r="AN84" s="794"/>
      <c r="AO84" s="794"/>
      <c r="AP84" s="794"/>
      <c r="AQ84" s="794"/>
      <c r="AR84" s="794"/>
      <c r="AS84" s="800">
        <f t="shared" si="29"/>
        <v>0</v>
      </c>
      <c r="AT84" s="800"/>
      <c r="AU84" s="800">
        <f t="shared" si="30"/>
        <v>0</v>
      </c>
      <c r="AV84" s="800"/>
      <c r="AW84" s="800">
        <f t="shared" si="27"/>
        <v>0</v>
      </c>
    </row>
    <row r="85" spans="2:49" s="808" customFormat="1">
      <c r="B85" s="744" t="s">
        <v>595</v>
      </c>
      <c r="C85" s="807"/>
      <c r="D85" s="807"/>
      <c r="E85" s="807"/>
      <c r="F85" s="807"/>
      <c r="G85" s="807"/>
      <c r="H85" s="807"/>
      <c r="I85" s="807"/>
      <c r="J85" s="807"/>
      <c r="K85" s="807"/>
      <c r="L85" s="807"/>
      <c r="M85" s="807"/>
      <c r="N85" s="807"/>
      <c r="O85" s="807"/>
      <c r="P85" s="807"/>
      <c r="Q85" s="807"/>
      <c r="R85" s="807"/>
      <c r="S85" s="807"/>
      <c r="T85" s="807"/>
      <c r="U85" s="807"/>
      <c r="V85" s="807"/>
      <c r="W85" s="807"/>
      <c r="X85" s="807"/>
      <c r="Y85" s="807"/>
      <c r="Z85" s="807"/>
      <c r="AA85" s="807"/>
      <c r="AB85" s="807"/>
      <c r="AC85" s="796">
        <f>SUM(AC86:AC87)</f>
        <v>0</v>
      </c>
      <c r="AD85" s="796"/>
      <c r="AE85" s="807"/>
      <c r="AF85" s="807"/>
      <c r="AG85" s="807"/>
      <c r="AH85" s="807"/>
      <c r="AI85" s="807"/>
      <c r="AJ85" s="807"/>
      <c r="AK85" s="807"/>
      <c r="AL85" s="807"/>
      <c r="AM85" s="807"/>
      <c r="AN85" s="807"/>
      <c r="AO85" s="807"/>
      <c r="AP85" s="807"/>
      <c r="AQ85" s="807"/>
      <c r="AR85" s="807"/>
      <c r="AS85" s="796">
        <f>SUM(AS86:AS87)</f>
        <v>0</v>
      </c>
      <c r="AT85" s="796"/>
      <c r="AU85" s="796">
        <f>SUM(AU86:AU87)</f>
        <v>0</v>
      </c>
      <c r="AV85" s="796">
        <f>SUM(AV86:AV87)</f>
        <v>0</v>
      </c>
      <c r="AW85" s="796">
        <f>SUM(AW86:AW87)</f>
        <v>0</v>
      </c>
    </row>
    <row r="86" spans="2:49">
      <c r="B86" s="746" t="s">
        <v>1533</v>
      </c>
      <c r="C86" s="794"/>
      <c r="D86" s="794"/>
      <c r="E86" s="794"/>
      <c r="F86" s="794"/>
      <c r="G86" s="794"/>
      <c r="H86" s="794"/>
      <c r="I86" s="794"/>
      <c r="J86" s="794"/>
      <c r="K86" s="794"/>
      <c r="L86" s="794"/>
      <c r="M86" s="794"/>
      <c r="N86" s="794"/>
      <c r="O86" s="794"/>
      <c r="P86" s="794"/>
      <c r="Q86" s="794"/>
      <c r="R86" s="794"/>
      <c r="S86" s="794"/>
      <c r="T86" s="794"/>
      <c r="U86" s="794"/>
      <c r="V86" s="794"/>
      <c r="W86" s="794"/>
      <c r="X86" s="794"/>
      <c r="Y86" s="794"/>
      <c r="Z86" s="794"/>
      <c r="AA86" s="794"/>
      <c r="AB86" s="794"/>
      <c r="AC86" s="800">
        <f t="shared" si="28"/>
        <v>0</v>
      </c>
      <c r="AD86" s="795"/>
      <c r="AE86" s="794"/>
      <c r="AF86" s="794"/>
      <c r="AG86" s="794"/>
      <c r="AH86" s="794"/>
      <c r="AI86" s="794"/>
      <c r="AJ86" s="794"/>
      <c r="AK86" s="794"/>
      <c r="AL86" s="794"/>
      <c r="AM86" s="794"/>
      <c r="AN86" s="794"/>
      <c r="AO86" s="794"/>
      <c r="AP86" s="794"/>
      <c r="AQ86" s="794"/>
      <c r="AR86" s="794"/>
      <c r="AS86" s="800">
        <f t="shared" ref="AS86:AS87" si="31">SUM(AE86:AR86)</f>
        <v>0</v>
      </c>
      <c r="AT86" s="800"/>
      <c r="AU86" s="800">
        <f t="shared" ref="AU86:AU87" si="32">SUM(AC86,AS86)</f>
        <v>0</v>
      </c>
      <c r="AV86" s="800"/>
      <c r="AW86" s="800">
        <f t="shared" si="27"/>
        <v>0</v>
      </c>
    </row>
    <row r="87" spans="2:49">
      <c r="B87" s="741" t="s">
        <v>596</v>
      </c>
      <c r="C87" s="794"/>
      <c r="D87" s="794"/>
      <c r="E87" s="794"/>
      <c r="F87" s="794"/>
      <c r="G87" s="794"/>
      <c r="H87" s="794"/>
      <c r="I87" s="794"/>
      <c r="J87" s="794"/>
      <c r="K87" s="794"/>
      <c r="L87" s="794"/>
      <c r="M87" s="794"/>
      <c r="N87" s="794"/>
      <c r="O87" s="794"/>
      <c r="P87" s="794"/>
      <c r="Q87" s="794"/>
      <c r="R87" s="794"/>
      <c r="S87" s="794"/>
      <c r="T87" s="794"/>
      <c r="U87" s="794"/>
      <c r="V87" s="794"/>
      <c r="W87" s="794"/>
      <c r="X87" s="794"/>
      <c r="Y87" s="794"/>
      <c r="Z87" s="794"/>
      <c r="AA87" s="794"/>
      <c r="AB87" s="794"/>
      <c r="AC87" s="800">
        <f t="shared" si="28"/>
        <v>0</v>
      </c>
      <c r="AD87" s="795"/>
      <c r="AE87" s="794"/>
      <c r="AF87" s="794"/>
      <c r="AG87" s="794"/>
      <c r="AH87" s="794"/>
      <c r="AI87" s="794"/>
      <c r="AJ87" s="794"/>
      <c r="AK87" s="794"/>
      <c r="AL87" s="794"/>
      <c r="AM87" s="794"/>
      <c r="AN87" s="794"/>
      <c r="AO87" s="794"/>
      <c r="AP87" s="794"/>
      <c r="AQ87" s="794"/>
      <c r="AR87" s="794"/>
      <c r="AS87" s="800">
        <f t="shared" si="31"/>
        <v>0</v>
      </c>
      <c r="AT87" s="800"/>
      <c r="AU87" s="800">
        <f t="shared" si="32"/>
        <v>0</v>
      </c>
      <c r="AV87" s="800"/>
      <c r="AW87" s="800">
        <f t="shared" si="27"/>
        <v>0</v>
      </c>
    </row>
    <row r="88" spans="2:49">
      <c r="B88" s="741"/>
      <c r="C88" s="804"/>
      <c r="D88" s="804"/>
      <c r="E88" s="804"/>
      <c r="F88" s="804"/>
      <c r="G88" s="804"/>
      <c r="H88" s="804"/>
      <c r="I88" s="804"/>
      <c r="J88" s="804"/>
      <c r="K88" s="804"/>
      <c r="L88" s="804"/>
      <c r="M88" s="804"/>
      <c r="N88" s="804"/>
      <c r="O88" s="804"/>
      <c r="P88" s="804"/>
      <c r="Q88" s="804"/>
      <c r="R88" s="804"/>
      <c r="S88" s="804"/>
      <c r="T88" s="804"/>
      <c r="U88" s="804"/>
      <c r="V88" s="804"/>
      <c r="W88" s="804"/>
      <c r="X88" s="804"/>
      <c r="Y88" s="804"/>
      <c r="Z88" s="804"/>
      <c r="AA88" s="804"/>
      <c r="AB88" s="804"/>
      <c r="AC88" s="813"/>
      <c r="AD88" s="813"/>
      <c r="AE88" s="804"/>
      <c r="AF88" s="804"/>
      <c r="AG88" s="804"/>
      <c r="AH88" s="804"/>
      <c r="AI88" s="804"/>
      <c r="AJ88" s="804"/>
      <c r="AK88" s="804"/>
      <c r="AL88" s="804"/>
      <c r="AM88" s="804"/>
      <c r="AN88" s="804"/>
      <c r="AO88" s="804"/>
      <c r="AP88" s="804"/>
      <c r="AQ88" s="804"/>
      <c r="AR88" s="804"/>
      <c r="AS88" s="813"/>
      <c r="AT88" s="813"/>
      <c r="AU88" s="813"/>
      <c r="AV88" s="813"/>
      <c r="AW88" s="813"/>
    </row>
    <row r="89" spans="2:49">
      <c r="B89" s="352" t="s">
        <v>632</v>
      </c>
      <c r="C89" s="814">
        <f>SUM(C44:C87)</f>
        <v>0</v>
      </c>
      <c r="D89" s="814">
        <f t="shared" ref="D89:AB89" si="33">SUM(D44:D87)</f>
        <v>0</v>
      </c>
      <c r="E89" s="814">
        <f t="shared" si="33"/>
        <v>0</v>
      </c>
      <c r="F89" s="814">
        <f t="shared" si="33"/>
        <v>0</v>
      </c>
      <c r="G89" s="814">
        <f t="shared" si="33"/>
        <v>0</v>
      </c>
      <c r="H89" s="814">
        <f t="shared" si="33"/>
        <v>0</v>
      </c>
      <c r="I89" s="814">
        <f t="shared" si="33"/>
        <v>0</v>
      </c>
      <c r="J89" s="814">
        <f t="shared" si="33"/>
        <v>0</v>
      </c>
      <c r="K89" s="814">
        <f t="shared" si="33"/>
        <v>0</v>
      </c>
      <c r="L89" s="814">
        <f t="shared" si="33"/>
        <v>0</v>
      </c>
      <c r="M89" s="814">
        <f t="shared" si="33"/>
        <v>0</v>
      </c>
      <c r="N89" s="814">
        <f t="shared" si="33"/>
        <v>0</v>
      </c>
      <c r="O89" s="814">
        <f t="shared" si="33"/>
        <v>0</v>
      </c>
      <c r="P89" s="814">
        <f t="shared" si="33"/>
        <v>0</v>
      </c>
      <c r="Q89" s="814">
        <f t="shared" si="33"/>
        <v>0</v>
      </c>
      <c r="R89" s="814">
        <f t="shared" si="33"/>
        <v>0</v>
      </c>
      <c r="S89" s="814">
        <f t="shared" si="33"/>
        <v>0</v>
      </c>
      <c r="T89" s="814">
        <f t="shared" si="33"/>
        <v>0</v>
      </c>
      <c r="U89" s="814">
        <f t="shared" si="33"/>
        <v>0</v>
      </c>
      <c r="V89" s="814">
        <f t="shared" si="33"/>
        <v>0</v>
      </c>
      <c r="W89" s="814">
        <f t="shared" si="33"/>
        <v>0</v>
      </c>
      <c r="X89" s="814">
        <f t="shared" si="33"/>
        <v>0</v>
      </c>
      <c r="Y89" s="814">
        <f t="shared" si="33"/>
        <v>0</v>
      </c>
      <c r="Z89" s="814">
        <f t="shared" si="33"/>
        <v>0</v>
      </c>
      <c r="AA89" s="814">
        <f t="shared" si="33"/>
        <v>0</v>
      </c>
      <c r="AB89" s="814">
        <f t="shared" si="33"/>
        <v>0</v>
      </c>
      <c r="AC89" s="815">
        <f>SUM(AC43+AC48+AC54+AC61+AC70+AC76+AC79+AC85)</f>
        <v>0</v>
      </c>
      <c r="AD89" s="813"/>
      <c r="AE89" s="814">
        <f t="shared" ref="AE89:AH89" si="34">SUM(AE44:AE87)</f>
        <v>0</v>
      </c>
      <c r="AF89" s="814">
        <f t="shared" si="34"/>
        <v>0</v>
      </c>
      <c r="AG89" s="814">
        <f t="shared" si="34"/>
        <v>0</v>
      </c>
      <c r="AH89" s="814">
        <f t="shared" si="34"/>
        <v>0</v>
      </c>
      <c r="AI89" s="814">
        <f t="shared" ref="AI89:AR89" si="35">SUM(AI44:AI87)</f>
        <v>0</v>
      </c>
      <c r="AJ89" s="814">
        <f t="shared" si="35"/>
        <v>0</v>
      </c>
      <c r="AK89" s="814">
        <f t="shared" si="35"/>
        <v>0</v>
      </c>
      <c r="AL89" s="814">
        <f t="shared" si="35"/>
        <v>0</v>
      </c>
      <c r="AM89" s="814">
        <f t="shared" si="35"/>
        <v>0</v>
      </c>
      <c r="AN89" s="814">
        <f t="shared" si="35"/>
        <v>0</v>
      </c>
      <c r="AO89" s="814">
        <f t="shared" si="35"/>
        <v>0</v>
      </c>
      <c r="AP89" s="814">
        <f t="shared" si="35"/>
        <v>0</v>
      </c>
      <c r="AQ89" s="814">
        <f t="shared" si="35"/>
        <v>0</v>
      </c>
      <c r="AR89" s="814">
        <f t="shared" si="35"/>
        <v>0</v>
      </c>
      <c r="AS89" s="815">
        <f>SUM(AS43+AS48+AS54+AS61+AS70+AS76+AS79+AS85)</f>
        <v>0</v>
      </c>
      <c r="AT89" s="813"/>
      <c r="AU89" s="815">
        <f t="shared" ref="AU89:AW89" si="36">SUM(AU43+AU48+AU54+AU61+AU70+AU76+AU79+AU85)</f>
        <v>0</v>
      </c>
      <c r="AV89" s="815">
        <f t="shared" si="36"/>
        <v>0</v>
      </c>
      <c r="AW89" s="815">
        <f t="shared" si="36"/>
        <v>0</v>
      </c>
    </row>
    <row r="90" spans="2:49">
      <c r="B90" s="816"/>
      <c r="C90" s="804"/>
      <c r="D90" s="804"/>
      <c r="E90" s="804"/>
      <c r="F90" s="804"/>
      <c r="G90" s="804"/>
      <c r="H90" s="804"/>
      <c r="I90" s="804"/>
      <c r="J90" s="804"/>
      <c r="K90" s="804"/>
      <c r="L90" s="804"/>
      <c r="M90" s="804"/>
      <c r="N90" s="804"/>
      <c r="O90" s="804"/>
      <c r="P90" s="804"/>
      <c r="Q90" s="804"/>
      <c r="R90" s="804"/>
      <c r="S90" s="804"/>
      <c r="T90" s="804"/>
      <c r="U90" s="804"/>
      <c r="V90" s="804"/>
      <c r="W90" s="804"/>
      <c r="X90" s="804"/>
      <c r="Y90" s="804"/>
      <c r="Z90" s="804"/>
      <c r="AA90" s="804"/>
      <c r="AB90" s="804"/>
      <c r="AC90" s="817"/>
      <c r="AD90" s="813"/>
      <c r="AE90" s="804"/>
      <c r="AF90" s="804"/>
      <c r="AG90" s="804"/>
      <c r="AH90" s="804"/>
      <c r="AI90" s="804"/>
      <c r="AJ90" s="804"/>
      <c r="AK90" s="804"/>
      <c r="AL90" s="804"/>
      <c r="AM90" s="804"/>
      <c r="AN90" s="804"/>
      <c r="AO90" s="804"/>
      <c r="AP90" s="804"/>
      <c r="AQ90" s="804"/>
      <c r="AR90" s="804"/>
      <c r="AS90" s="817"/>
      <c r="AT90" s="813"/>
      <c r="AU90" s="817"/>
      <c r="AV90" s="817"/>
      <c r="AW90" s="817"/>
    </row>
    <row r="91" spans="2:49">
      <c r="B91" s="808" t="s">
        <v>634</v>
      </c>
      <c r="C91" s="814">
        <f>SUM(C89+C40)</f>
        <v>0</v>
      </c>
      <c r="D91" s="814">
        <f>SUM(D14+D22+D30+D35+D37+D43+D48+D54+D61+D70+D76+D79+D85)</f>
        <v>0</v>
      </c>
      <c r="E91" s="814">
        <f t="shared" ref="E91:AB91" si="37">SUM(E89+E40)</f>
        <v>0</v>
      </c>
      <c r="F91" s="814">
        <f t="shared" si="37"/>
        <v>281667.71000000002</v>
      </c>
      <c r="G91" s="814">
        <f t="shared" si="37"/>
        <v>0</v>
      </c>
      <c r="H91" s="814">
        <f t="shared" si="37"/>
        <v>0</v>
      </c>
      <c r="I91" s="814">
        <f t="shared" si="37"/>
        <v>4712.49</v>
      </c>
      <c r="J91" s="814">
        <f t="shared" si="37"/>
        <v>0</v>
      </c>
      <c r="K91" s="814">
        <f t="shared" si="37"/>
        <v>0</v>
      </c>
      <c r="L91" s="814">
        <f t="shared" si="37"/>
        <v>2698033.06</v>
      </c>
      <c r="M91" s="814">
        <f t="shared" si="37"/>
        <v>0</v>
      </c>
      <c r="N91" s="814">
        <f t="shared" si="37"/>
        <v>0</v>
      </c>
      <c r="O91" s="814">
        <f t="shared" si="37"/>
        <v>0</v>
      </c>
      <c r="P91" s="814">
        <f t="shared" si="37"/>
        <v>0</v>
      </c>
      <c r="Q91" s="814">
        <f t="shared" si="37"/>
        <v>0</v>
      </c>
      <c r="R91" s="814">
        <f t="shared" si="37"/>
        <v>0</v>
      </c>
      <c r="S91" s="814">
        <f t="shared" si="37"/>
        <v>0</v>
      </c>
      <c r="T91" s="814">
        <f t="shared" si="37"/>
        <v>0</v>
      </c>
      <c r="U91" s="814">
        <f t="shared" si="37"/>
        <v>0</v>
      </c>
      <c r="V91" s="814">
        <f t="shared" si="37"/>
        <v>0</v>
      </c>
      <c r="W91" s="814">
        <f t="shared" si="37"/>
        <v>0</v>
      </c>
      <c r="X91" s="814">
        <f t="shared" si="37"/>
        <v>0</v>
      </c>
      <c r="Y91" s="814">
        <f t="shared" si="37"/>
        <v>0</v>
      </c>
      <c r="Z91" s="814">
        <f t="shared" si="37"/>
        <v>0</v>
      </c>
      <c r="AA91" s="814">
        <f t="shared" si="37"/>
        <v>0</v>
      </c>
      <c r="AB91" s="814">
        <f t="shared" si="37"/>
        <v>0</v>
      </c>
      <c r="AC91" s="815">
        <f t="shared" ref="AC91" si="38">SUM(AC89+AC40)</f>
        <v>2984413.26</v>
      </c>
      <c r="AD91" s="813"/>
      <c r="AE91" s="814">
        <f t="shared" ref="AE91:AH91" si="39">SUM(AE89+AE40)</f>
        <v>0</v>
      </c>
      <c r="AF91" s="814">
        <f t="shared" si="39"/>
        <v>0</v>
      </c>
      <c r="AG91" s="814">
        <f t="shared" si="39"/>
        <v>0</v>
      </c>
      <c r="AH91" s="814">
        <f t="shared" si="39"/>
        <v>0</v>
      </c>
      <c r="AI91" s="814">
        <f t="shared" ref="AI91:AW91" si="40">SUM(AI89+AI40)</f>
        <v>0</v>
      </c>
      <c r="AJ91" s="814">
        <f t="shared" si="40"/>
        <v>0</v>
      </c>
      <c r="AK91" s="814">
        <f t="shared" si="40"/>
        <v>0</v>
      </c>
      <c r="AL91" s="814">
        <f t="shared" si="40"/>
        <v>0</v>
      </c>
      <c r="AM91" s="814">
        <f t="shared" si="40"/>
        <v>0</v>
      </c>
      <c r="AN91" s="814">
        <f t="shared" si="40"/>
        <v>0</v>
      </c>
      <c r="AO91" s="814">
        <f t="shared" si="40"/>
        <v>0</v>
      </c>
      <c r="AP91" s="814">
        <f t="shared" si="40"/>
        <v>0</v>
      </c>
      <c r="AQ91" s="814">
        <f t="shared" si="40"/>
        <v>0</v>
      </c>
      <c r="AR91" s="814">
        <f t="shared" si="40"/>
        <v>0</v>
      </c>
      <c r="AS91" s="815">
        <f t="shared" si="40"/>
        <v>0</v>
      </c>
      <c r="AT91" s="817"/>
      <c r="AU91" s="815">
        <f t="shared" si="40"/>
        <v>2984413.26</v>
      </c>
      <c r="AV91" s="815">
        <f t="shared" si="40"/>
        <v>122717.78</v>
      </c>
      <c r="AW91" s="815">
        <f t="shared" si="40"/>
        <v>3107131.04</v>
      </c>
    </row>
    <row r="92" spans="2:49">
      <c r="C92" s="813"/>
      <c r="D92" s="813"/>
      <c r="E92" s="813"/>
      <c r="F92" s="813"/>
      <c r="G92" s="813"/>
      <c r="H92" s="813"/>
      <c r="I92" s="813"/>
      <c r="J92" s="813"/>
      <c r="K92" s="813"/>
      <c r="L92" s="813"/>
      <c r="M92" s="813"/>
      <c r="N92" s="813"/>
      <c r="O92" s="813"/>
      <c r="P92" s="813"/>
      <c r="Q92" s="813"/>
      <c r="R92" s="813"/>
      <c r="S92" s="813"/>
      <c r="T92" s="813"/>
      <c r="U92" s="813"/>
      <c r="V92" s="813"/>
      <c r="W92" s="813"/>
      <c r="X92" s="813"/>
      <c r="Y92" s="813"/>
      <c r="Z92" s="813"/>
      <c r="AA92" s="813"/>
      <c r="AB92" s="813"/>
      <c r="AC92" s="813"/>
      <c r="AD92" s="813"/>
      <c r="AE92" s="804"/>
      <c r="AF92" s="804"/>
      <c r="AG92" s="804"/>
      <c r="AH92" s="804"/>
      <c r="AI92" s="804"/>
      <c r="AJ92" s="804"/>
      <c r="AK92" s="804"/>
      <c r="AL92" s="804"/>
      <c r="AM92" s="804"/>
      <c r="AN92" s="804"/>
      <c r="AO92" s="804"/>
      <c r="AP92" s="804"/>
      <c r="AQ92" s="804"/>
      <c r="AR92" s="804"/>
      <c r="AS92" s="813"/>
      <c r="AT92" s="813"/>
      <c r="AU92" s="813"/>
      <c r="AV92" s="813"/>
      <c r="AW92" s="813"/>
    </row>
    <row r="93" spans="2:49">
      <c r="C93" s="813"/>
      <c r="D93" s="813"/>
      <c r="E93" s="813"/>
      <c r="F93" s="813"/>
      <c r="G93" s="813"/>
      <c r="H93" s="813"/>
      <c r="I93" s="813"/>
      <c r="J93" s="813"/>
      <c r="K93" s="813"/>
      <c r="L93" s="813"/>
      <c r="M93" s="813"/>
      <c r="N93" s="813"/>
      <c r="O93" s="813"/>
      <c r="P93" s="813"/>
      <c r="Q93" s="813"/>
      <c r="R93" s="813"/>
      <c r="S93" s="813"/>
      <c r="T93" s="813"/>
      <c r="U93" s="813"/>
      <c r="V93" s="813"/>
      <c r="W93" s="813"/>
      <c r="X93" s="813"/>
      <c r="Y93" s="813"/>
      <c r="Z93" s="813"/>
      <c r="AA93" s="813"/>
      <c r="AB93" s="813"/>
      <c r="AC93" s="813"/>
      <c r="AD93" s="813"/>
      <c r="AE93" s="804"/>
      <c r="AF93" s="804"/>
      <c r="AG93" s="804"/>
      <c r="AH93" s="804"/>
      <c r="AI93" s="804"/>
      <c r="AJ93" s="804"/>
      <c r="AK93" s="804"/>
      <c r="AL93" s="804"/>
      <c r="AM93" s="804"/>
      <c r="AN93" s="804"/>
      <c r="AO93" s="804"/>
      <c r="AP93" s="804"/>
      <c r="AQ93" s="804"/>
      <c r="AR93" s="804"/>
      <c r="AS93" s="813"/>
      <c r="AT93" s="813"/>
      <c r="AU93" s="813"/>
      <c r="AV93" s="813"/>
      <c r="AW93" s="813"/>
    </row>
    <row r="94" spans="2:49">
      <c r="C94" s="813"/>
      <c r="D94" s="813"/>
      <c r="E94" s="813"/>
      <c r="F94" s="813"/>
      <c r="G94" s="813"/>
      <c r="H94" s="813"/>
      <c r="I94" s="813"/>
      <c r="J94" s="813"/>
      <c r="K94" s="813"/>
      <c r="L94" s="813"/>
      <c r="M94" s="813"/>
      <c r="N94" s="813"/>
      <c r="O94" s="813"/>
      <c r="P94" s="813"/>
      <c r="Q94" s="813"/>
      <c r="R94" s="813"/>
      <c r="S94" s="813"/>
      <c r="T94" s="813"/>
      <c r="U94" s="813"/>
      <c r="V94" s="813"/>
      <c r="W94" s="813"/>
      <c r="X94" s="813"/>
      <c r="Y94" s="813"/>
      <c r="Z94" s="813"/>
      <c r="AA94" s="813"/>
      <c r="AB94" s="813"/>
      <c r="AC94" s="813"/>
      <c r="AD94" s="813"/>
      <c r="AE94" s="804"/>
      <c r="AF94" s="804"/>
      <c r="AG94" s="804"/>
      <c r="AH94" s="804"/>
      <c r="AI94" s="804"/>
      <c r="AJ94" s="804"/>
      <c r="AK94" s="804"/>
      <c r="AL94" s="804"/>
      <c r="AM94" s="804"/>
      <c r="AN94" s="804"/>
      <c r="AO94" s="804"/>
      <c r="AP94" s="804"/>
      <c r="AQ94" s="804"/>
      <c r="AR94" s="804"/>
      <c r="AS94" s="813"/>
      <c r="AT94" s="813"/>
      <c r="AU94" s="813"/>
      <c r="AV94" s="813"/>
      <c r="AW94" s="813"/>
    </row>
    <row r="95" spans="2:49">
      <c r="C95" s="813"/>
      <c r="D95" s="813"/>
      <c r="E95" s="813"/>
      <c r="F95" s="813"/>
      <c r="G95" s="813"/>
      <c r="H95" s="813"/>
      <c r="I95" s="813"/>
      <c r="J95" s="813"/>
      <c r="K95" s="813"/>
      <c r="L95" s="813"/>
      <c r="M95" s="813"/>
      <c r="N95" s="813"/>
      <c r="O95" s="813"/>
      <c r="P95" s="813"/>
      <c r="Q95" s="813"/>
      <c r="R95" s="813"/>
      <c r="S95" s="813"/>
      <c r="T95" s="813"/>
      <c r="U95" s="813"/>
      <c r="V95" s="813"/>
      <c r="W95" s="813"/>
      <c r="X95" s="813"/>
      <c r="Y95" s="813"/>
      <c r="Z95" s="813"/>
      <c r="AA95" s="813"/>
      <c r="AB95" s="813"/>
      <c r="AC95" s="813"/>
      <c r="AD95" s="813"/>
      <c r="AE95" s="804"/>
      <c r="AF95" s="804"/>
      <c r="AG95" s="804"/>
      <c r="AH95" s="804"/>
      <c r="AI95" s="804"/>
      <c r="AJ95" s="804"/>
      <c r="AK95" s="804"/>
      <c r="AL95" s="804"/>
      <c r="AM95" s="804"/>
      <c r="AN95" s="804"/>
      <c r="AO95" s="804"/>
      <c r="AP95" s="804"/>
      <c r="AQ95" s="804"/>
      <c r="AR95" s="804"/>
      <c r="AS95" s="813"/>
      <c r="AT95" s="813"/>
      <c r="AU95" s="813"/>
      <c r="AV95" s="813"/>
      <c r="AW95" s="813"/>
    </row>
    <row r="96" spans="2:49">
      <c r="C96" s="813"/>
      <c r="D96" s="813"/>
      <c r="E96" s="813"/>
      <c r="F96" s="813"/>
      <c r="G96" s="813"/>
      <c r="H96" s="813"/>
      <c r="I96" s="813"/>
      <c r="J96" s="813"/>
      <c r="K96" s="813"/>
      <c r="L96" s="813"/>
      <c r="M96" s="813"/>
      <c r="N96" s="813"/>
      <c r="O96" s="813"/>
      <c r="P96" s="813"/>
      <c r="Q96" s="813"/>
      <c r="R96" s="813"/>
      <c r="S96" s="813"/>
      <c r="T96" s="813"/>
      <c r="U96" s="813"/>
      <c r="V96" s="813"/>
      <c r="W96" s="813"/>
      <c r="X96" s="813"/>
      <c r="Y96" s="813"/>
      <c r="Z96" s="813"/>
      <c r="AA96" s="813"/>
      <c r="AB96" s="813"/>
      <c r="AC96" s="813"/>
      <c r="AD96" s="813"/>
      <c r="AE96" s="804"/>
      <c r="AF96" s="804"/>
      <c r="AG96" s="804"/>
      <c r="AH96" s="804"/>
      <c r="AI96" s="804"/>
      <c r="AJ96" s="804"/>
      <c r="AK96" s="804"/>
      <c r="AL96" s="804"/>
      <c r="AM96" s="804"/>
      <c r="AN96" s="804"/>
      <c r="AO96" s="804"/>
      <c r="AP96" s="804"/>
      <c r="AQ96" s="804"/>
      <c r="AR96" s="804"/>
      <c r="AS96" s="813"/>
      <c r="AT96" s="813"/>
      <c r="AU96" s="813"/>
      <c r="AV96" s="813"/>
      <c r="AW96" s="813"/>
    </row>
    <row r="97" spans="1:49">
      <c r="C97" s="813"/>
      <c r="D97" s="813"/>
      <c r="E97" s="813"/>
      <c r="F97" s="813"/>
      <c r="G97" s="813"/>
      <c r="H97" s="813"/>
      <c r="I97" s="813"/>
      <c r="J97" s="813"/>
      <c r="K97" s="813"/>
      <c r="L97" s="813"/>
      <c r="M97" s="813"/>
      <c r="N97" s="813"/>
      <c r="O97" s="813"/>
      <c r="P97" s="813"/>
      <c r="Q97" s="813"/>
      <c r="R97" s="813"/>
      <c r="S97" s="813"/>
      <c r="T97" s="813"/>
      <c r="U97" s="813"/>
      <c r="V97" s="813"/>
      <c r="W97" s="813"/>
      <c r="X97" s="813"/>
      <c r="Y97" s="813"/>
      <c r="Z97" s="813"/>
      <c r="AA97" s="813"/>
      <c r="AB97" s="813"/>
      <c r="AC97" s="813"/>
      <c r="AD97" s="813"/>
      <c r="AE97" s="804"/>
      <c r="AF97" s="804"/>
      <c r="AG97" s="804"/>
      <c r="AH97" s="804"/>
      <c r="AI97" s="804"/>
      <c r="AJ97" s="804"/>
      <c r="AK97" s="804"/>
      <c r="AL97" s="804"/>
      <c r="AM97" s="804"/>
      <c r="AN97" s="804"/>
      <c r="AO97" s="804"/>
      <c r="AP97" s="804"/>
      <c r="AQ97" s="804"/>
      <c r="AR97" s="804"/>
      <c r="AS97" s="813"/>
      <c r="AT97" s="813"/>
      <c r="AU97" s="813"/>
      <c r="AV97" s="813"/>
      <c r="AW97" s="813"/>
    </row>
    <row r="98" spans="1:49">
      <c r="C98" s="813"/>
      <c r="D98" s="813"/>
      <c r="E98" s="813"/>
      <c r="F98" s="813"/>
      <c r="G98" s="813"/>
      <c r="H98" s="813"/>
      <c r="I98" s="813"/>
      <c r="J98" s="813"/>
      <c r="K98" s="813"/>
      <c r="L98" s="813"/>
      <c r="M98" s="813"/>
      <c r="N98" s="813"/>
      <c r="O98" s="813"/>
      <c r="P98" s="813"/>
      <c r="Q98" s="813"/>
      <c r="R98" s="813"/>
      <c r="S98" s="813"/>
      <c r="T98" s="813"/>
      <c r="U98" s="813"/>
      <c r="V98" s="813"/>
      <c r="W98" s="813"/>
      <c r="X98" s="813"/>
      <c r="Y98" s="813"/>
      <c r="Z98" s="813"/>
      <c r="AA98" s="813"/>
      <c r="AB98" s="813"/>
      <c r="AC98" s="813"/>
      <c r="AD98" s="813"/>
      <c r="AE98" s="804"/>
      <c r="AF98" s="804"/>
      <c r="AG98" s="804"/>
      <c r="AH98" s="804"/>
      <c r="AI98" s="804"/>
      <c r="AJ98" s="804"/>
      <c r="AK98" s="804"/>
      <c r="AL98" s="804"/>
      <c r="AM98" s="804"/>
      <c r="AN98" s="804"/>
      <c r="AO98" s="804"/>
      <c r="AP98" s="804"/>
      <c r="AQ98" s="804"/>
      <c r="AR98" s="804"/>
      <c r="AS98" s="813"/>
      <c r="AT98" s="813"/>
      <c r="AU98" s="813"/>
      <c r="AV98" s="813"/>
      <c r="AW98" s="813"/>
    </row>
    <row r="99" spans="1:49">
      <c r="C99" s="1191" t="s">
        <v>1775</v>
      </c>
      <c r="D99" s="1191"/>
      <c r="E99" s="1191"/>
      <c r="F99" s="1191"/>
      <c r="G99" s="1191"/>
      <c r="H99" s="1191"/>
      <c r="I99" s="1191"/>
      <c r="J99" s="1191"/>
      <c r="K99" s="1191"/>
      <c r="L99" s="1191"/>
      <c r="M99" s="813"/>
      <c r="N99" s="813"/>
      <c r="O99" s="813"/>
      <c r="P99" s="813"/>
      <c r="Q99" s="813"/>
      <c r="R99" s="813"/>
      <c r="S99" s="813"/>
      <c r="T99" s="813"/>
      <c r="U99" s="813"/>
      <c r="V99" s="813"/>
      <c r="W99" s="813"/>
      <c r="X99" s="813"/>
      <c r="Y99" s="813"/>
      <c r="Z99" s="813"/>
      <c r="AA99" s="813"/>
      <c r="AB99" s="813"/>
      <c r="AC99" s="813"/>
      <c r="AD99" s="813"/>
      <c r="AE99" s="804"/>
      <c r="AF99" s="804"/>
      <c r="AG99" s="804"/>
      <c r="AH99" s="804"/>
      <c r="AI99" s="1194" t="s">
        <v>1783</v>
      </c>
      <c r="AJ99" s="1194"/>
      <c r="AK99" s="1194"/>
      <c r="AL99" s="1194"/>
      <c r="AM99" s="1194"/>
      <c r="AN99" s="1194"/>
      <c r="AO99" s="1194"/>
      <c r="AP99" s="1194"/>
      <c r="AQ99" s="1194"/>
      <c r="AR99" s="1194"/>
      <c r="AS99" s="1194"/>
      <c r="AT99" s="1194"/>
      <c r="AU99" s="1194"/>
      <c r="AV99" s="1194"/>
      <c r="AW99" s="1194"/>
    </row>
    <row r="100" spans="1:49">
      <c r="C100" s="1192" t="s">
        <v>1776</v>
      </c>
      <c r="D100" s="1192"/>
      <c r="E100" s="1192"/>
      <c r="F100" s="1192"/>
      <c r="G100" s="1192"/>
      <c r="H100" s="1192"/>
      <c r="I100" s="1192"/>
      <c r="J100" s="1192"/>
      <c r="K100" s="1192"/>
      <c r="L100" s="1192"/>
      <c r="M100" s="813"/>
      <c r="N100" s="813"/>
      <c r="O100" s="813"/>
      <c r="P100" s="813"/>
      <c r="Q100" s="813"/>
      <c r="R100" s="813"/>
      <c r="S100" s="813"/>
      <c r="T100" s="813"/>
      <c r="U100" s="813"/>
      <c r="V100" s="813"/>
      <c r="W100" s="813"/>
      <c r="X100" s="813"/>
      <c r="Y100" s="813"/>
      <c r="Z100" s="813"/>
      <c r="AA100" s="813"/>
      <c r="AB100" s="813"/>
      <c r="AC100" s="813"/>
      <c r="AD100" s="813"/>
      <c r="AE100" s="804"/>
      <c r="AF100" s="804"/>
      <c r="AG100" s="804"/>
      <c r="AH100" s="804"/>
      <c r="AI100" s="1193" t="s">
        <v>1784</v>
      </c>
      <c r="AJ100" s="1193"/>
      <c r="AK100" s="1193"/>
      <c r="AL100" s="1193"/>
      <c r="AM100" s="1193"/>
      <c r="AN100" s="1193"/>
      <c r="AO100" s="1193"/>
      <c r="AP100" s="1193"/>
      <c r="AQ100" s="1193"/>
      <c r="AR100" s="1193"/>
      <c r="AS100" s="1193"/>
      <c r="AT100" s="1193"/>
      <c r="AU100" s="1193"/>
      <c r="AV100" s="1193"/>
      <c r="AW100" s="1193"/>
    </row>
    <row r="101" spans="1:49">
      <c r="A101" s="837"/>
      <c r="B101" s="837"/>
      <c r="C101" s="818"/>
      <c r="D101" s="818"/>
      <c r="E101" s="818"/>
      <c r="F101" s="818"/>
      <c r="G101" s="818"/>
      <c r="H101" s="818"/>
      <c r="I101" s="818"/>
      <c r="J101" s="818"/>
      <c r="K101" s="818"/>
      <c r="L101" s="818"/>
      <c r="M101" s="813"/>
      <c r="N101" s="813"/>
      <c r="O101" s="813"/>
      <c r="P101" s="813"/>
      <c r="Q101" s="813"/>
      <c r="R101" s="813"/>
      <c r="S101" s="813"/>
      <c r="T101" s="813"/>
      <c r="U101" s="813"/>
      <c r="V101" s="813"/>
      <c r="W101" s="813"/>
      <c r="X101" s="813"/>
      <c r="Y101" s="813"/>
      <c r="Z101" s="813"/>
      <c r="AA101" s="813"/>
      <c r="AB101" s="813"/>
      <c r="AC101" s="813"/>
      <c r="AD101" s="813"/>
      <c r="AE101" s="804"/>
      <c r="AF101" s="804"/>
      <c r="AG101" s="804"/>
      <c r="AH101" s="804"/>
      <c r="AI101" s="804"/>
      <c r="AJ101" s="804"/>
      <c r="AK101" s="804"/>
      <c r="AL101" s="804"/>
      <c r="AM101" s="804"/>
      <c r="AN101" s="804"/>
      <c r="AO101" s="804"/>
      <c r="AP101" s="804"/>
      <c r="AQ101" s="804"/>
      <c r="AR101" s="804"/>
      <c r="AS101" s="813"/>
      <c r="AT101" s="813"/>
      <c r="AU101" s="813"/>
      <c r="AV101" s="813"/>
      <c r="AW101" s="813"/>
    </row>
    <row r="102" spans="1:49">
      <c r="A102" s="837"/>
      <c r="B102" s="1180" t="s">
        <v>1715</v>
      </c>
      <c r="C102" s="813"/>
      <c r="D102" s="813"/>
      <c r="E102" s="813"/>
      <c r="F102" s="813"/>
      <c r="G102" s="813"/>
      <c r="H102" s="813"/>
      <c r="I102" s="813"/>
      <c r="J102" s="813"/>
      <c r="K102" s="813"/>
      <c r="L102" s="813"/>
      <c r="M102" s="813"/>
      <c r="N102" s="813"/>
      <c r="O102" s="813"/>
      <c r="P102" s="813"/>
      <c r="Q102" s="813"/>
      <c r="R102" s="813"/>
      <c r="S102" s="813"/>
      <c r="T102" s="813"/>
      <c r="U102" s="813"/>
      <c r="V102" s="813"/>
      <c r="W102" s="813"/>
      <c r="X102" s="813"/>
      <c r="Y102" s="813"/>
      <c r="Z102" s="813"/>
      <c r="AA102" s="813"/>
      <c r="AB102" s="813"/>
      <c r="AC102" s="813"/>
      <c r="AD102" s="813"/>
      <c r="AE102" s="804"/>
      <c r="AF102" s="804"/>
      <c r="AG102" s="804"/>
      <c r="AH102" s="804"/>
      <c r="AI102" s="804"/>
      <c r="AJ102" s="804"/>
      <c r="AK102" s="804"/>
      <c r="AL102" s="804"/>
      <c r="AM102" s="804"/>
      <c r="AN102" s="804"/>
      <c r="AO102" s="804"/>
      <c r="AP102" s="804"/>
      <c r="AQ102" s="804"/>
      <c r="AR102" s="804"/>
      <c r="AS102" s="813"/>
      <c r="AT102" s="813"/>
      <c r="AU102" s="813"/>
      <c r="AV102" s="813"/>
      <c r="AW102" s="813"/>
    </row>
    <row r="103" spans="1:49">
      <c r="A103" s="837"/>
      <c r="B103" s="1180"/>
      <c r="AE103" s="803"/>
      <c r="AF103" s="803"/>
      <c r="AG103" s="803"/>
      <c r="AH103" s="803"/>
      <c r="AI103" s="803"/>
      <c r="AJ103" s="803"/>
      <c r="AK103" s="803"/>
      <c r="AL103" s="803"/>
      <c r="AM103" s="803"/>
      <c r="AN103" s="803"/>
      <c r="AO103" s="803"/>
      <c r="AP103" s="803"/>
      <c r="AQ103" s="803"/>
      <c r="AR103" s="804"/>
    </row>
    <row r="104" spans="1:49">
      <c r="A104" s="837"/>
      <c r="B104" s="1180"/>
      <c r="AE104" s="803"/>
      <c r="AF104" s="803"/>
      <c r="AG104" s="803"/>
      <c r="AH104" s="803"/>
      <c r="AI104" s="803"/>
      <c r="AJ104" s="803"/>
      <c r="AK104" s="803"/>
      <c r="AL104" s="803"/>
      <c r="AM104" s="803"/>
      <c r="AN104" s="803"/>
      <c r="AO104" s="803"/>
      <c r="AP104" s="803"/>
      <c r="AQ104" s="803"/>
      <c r="AR104" s="804"/>
    </row>
    <row r="105" spans="1:49">
      <c r="A105" s="838" t="s">
        <v>1507</v>
      </c>
      <c r="B105" s="1180" t="s">
        <v>1716</v>
      </c>
    </row>
    <row r="106" spans="1:49">
      <c r="A106" s="837"/>
      <c r="B106" s="1180"/>
    </row>
    <row r="107" spans="1:49">
      <c r="A107" s="837"/>
      <c r="B107" s="1180"/>
    </row>
  </sheetData>
  <mergeCells count="21">
    <mergeCell ref="B105:B107"/>
    <mergeCell ref="B9:B11"/>
    <mergeCell ref="C9:AT9"/>
    <mergeCell ref="AU9:AU11"/>
    <mergeCell ref="AV9:AV11"/>
    <mergeCell ref="C99:L99"/>
    <mergeCell ref="C100:L100"/>
    <mergeCell ref="B102:B104"/>
    <mergeCell ref="AI100:AW100"/>
    <mergeCell ref="AI99:AW99"/>
    <mergeCell ref="AW9:AW11"/>
    <mergeCell ref="C10:AB10"/>
    <mergeCell ref="AC10:AC11"/>
    <mergeCell ref="AE10:AR10"/>
    <mergeCell ref="AS10:AS11"/>
    <mergeCell ref="AV7:AW7"/>
    <mergeCell ref="A1:AW1"/>
    <mergeCell ref="A2:AW2"/>
    <mergeCell ref="A4:AW4"/>
    <mergeCell ref="A5:AW5"/>
    <mergeCell ref="A6:AW6"/>
  </mergeCells>
  <printOptions horizontalCentered="1"/>
  <pageMargins left="0.70866141732283472" right="0.70866141732283472" top="0.59055118110236227" bottom="0.74803149606299213" header="0.31496062992125984" footer="0.31496062992125984"/>
  <pageSetup scale="45" orientation="portrait" r:id="rId1"/>
  <headerFooter>
    <oddHeader>&amp;R
Página &amp;P de &amp;N</oddHeader>
  </headerFooter>
  <ignoredErrors>
    <ignoredError sqref="AC19:AC94 AS22:AX23 AS29:AX30 AS24:AU28 AW24:AX28 AS32:AX35 AS31:AU31 AW31:AX31 AS37:AX45 AS36:AU36 AW36:AX36 AS47:AX48 AS46:AU46 AW46:AX46 AS54:AX54 AS49:AU53 AW49:AX53 AS60:AX61 AS55:AU59 AW55:AX59 AS70:AX70 AS62:AU69 AW62:AX69 AS75:AX82 AS71:AU74 AW71:AX74 AS84:AX86 AS83:AV83 AX83 AS88:AX91 AS87:AV87 AX87 D91" formula="1"/>
  </ignoredErrors>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rgb="FFB09A5B"/>
  </sheetPr>
  <dimension ref="A1:AV100"/>
  <sheetViews>
    <sheetView zoomScale="85" zoomScaleNormal="85" workbookViewId="0">
      <pane xSplit="2" ySplit="11" topLeftCell="E67" activePane="bottomRight" state="frozen"/>
      <selection sqref="A1:K1"/>
      <selection pane="topRight" sqref="A1:K1"/>
      <selection pane="bottomLeft" sqref="A1:K1"/>
      <selection pane="bottomRight" sqref="A1:K1"/>
    </sheetView>
  </sheetViews>
  <sheetFormatPr baseColWidth="10" defaultRowHeight="15"/>
  <cols>
    <col min="1" max="1" width="2.7109375" style="783" customWidth="1"/>
    <col min="2" max="2" width="56.85546875" style="783" customWidth="1"/>
    <col min="3" max="3" width="11.42578125" style="783" hidden="1" customWidth="1"/>
    <col min="4" max="4" width="11.5703125" style="783" hidden="1" customWidth="1"/>
    <col min="5" max="5" width="24.85546875" style="783" customWidth="1"/>
    <col min="6" max="8" width="11.5703125" style="783" hidden="1" customWidth="1"/>
    <col min="9" max="9" width="12.85546875" style="783" hidden="1" customWidth="1"/>
    <col min="10" max="10" width="14.42578125" style="783" hidden="1" customWidth="1"/>
    <col min="11" max="11" width="15.85546875" style="783" customWidth="1"/>
    <col min="12" max="12" width="14.42578125" style="783" hidden="1" customWidth="1"/>
    <col min="13" max="13" width="12.85546875" style="783" hidden="1" customWidth="1"/>
    <col min="14" max="27" width="11.5703125" style="783" hidden="1" customWidth="1"/>
    <col min="28" max="28" width="15.7109375" style="783" bestFit="1" customWidth="1"/>
    <col min="29" max="29" width="1.7109375" style="783" hidden="1" customWidth="1"/>
    <col min="30" max="38" width="11.42578125" style="783" hidden="1" customWidth="1"/>
    <col min="39" max="39" width="15.28515625" style="783" hidden="1" customWidth="1"/>
    <col min="40" max="43" width="11.42578125" style="783" hidden="1" customWidth="1"/>
    <col min="44" max="44" width="15.5703125" style="783" hidden="1" customWidth="1"/>
    <col min="45" max="45" width="1.7109375" style="783" hidden="1" customWidth="1"/>
    <col min="46" max="46" width="16" style="783" hidden="1" customWidth="1"/>
    <col min="47" max="47" width="19.7109375" style="783" customWidth="1"/>
    <col min="48" max="48" width="17.5703125" style="783" customWidth="1"/>
    <col min="49" max="16384" width="11.42578125" style="783"/>
  </cols>
  <sheetData>
    <row r="1" spans="1:48" s="345" customFormat="1" ht="18" customHeight="1">
      <c r="A1" s="1071" t="s">
        <v>0</v>
      </c>
      <c r="B1" s="1071"/>
      <c r="C1" s="1071"/>
      <c r="D1" s="1071"/>
      <c r="E1" s="1071"/>
      <c r="F1" s="1071"/>
      <c r="G1" s="1071"/>
      <c r="H1" s="1071"/>
      <c r="I1" s="1071"/>
      <c r="J1" s="1071"/>
      <c r="K1" s="1071"/>
      <c r="L1" s="1071"/>
      <c r="M1" s="1071"/>
      <c r="N1" s="1071"/>
      <c r="O1" s="1071"/>
      <c r="P1" s="1071"/>
      <c r="Q1" s="1071"/>
      <c r="R1" s="1071"/>
      <c r="S1" s="1071"/>
      <c r="T1" s="1071"/>
      <c r="U1" s="1071"/>
      <c r="V1" s="1071"/>
      <c r="W1" s="1071"/>
      <c r="X1" s="1071"/>
      <c r="Y1" s="1071"/>
      <c r="Z1" s="1071"/>
      <c r="AA1" s="1071"/>
      <c r="AB1" s="1071"/>
      <c r="AC1" s="1071"/>
      <c r="AD1" s="1071"/>
      <c r="AE1" s="1071"/>
      <c r="AF1" s="1071"/>
      <c r="AG1" s="1071"/>
      <c r="AH1" s="1071"/>
      <c r="AI1" s="1071"/>
      <c r="AJ1" s="1071"/>
      <c r="AK1" s="1071"/>
      <c r="AL1" s="1071"/>
      <c r="AM1" s="1071"/>
      <c r="AN1" s="1071"/>
      <c r="AO1" s="1071"/>
      <c r="AP1" s="1071"/>
      <c r="AQ1" s="1071"/>
      <c r="AR1" s="1071"/>
      <c r="AS1" s="1071"/>
      <c r="AT1" s="1071"/>
      <c r="AU1" s="1071"/>
      <c r="AV1" s="1071"/>
    </row>
    <row r="2" spans="1:48" s="345" customFormat="1" ht="18" customHeight="1">
      <c r="A2" s="1071" t="str">
        <f>'3. ACTIVOS POR FTE.FINANC.'!A2:AW2</f>
        <v>SECRETARIA EJECUTIVA DEL SISTEMA ANTICORRUPCION DEL ESTADO DE CHIAPAS</v>
      </c>
      <c r="B2" s="1071"/>
      <c r="C2" s="1071"/>
      <c r="D2" s="1071"/>
      <c r="E2" s="1071"/>
      <c r="F2" s="1071"/>
      <c r="G2" s="1071"/>
      <c r="H2" s="1071"/>
      <c r="I2" s="1071"/>
      <c r="J2" s="1071"/>
      <c r="K2" s="1071"/>
      <c r="L2" s="1071"/>
      <c r="M2" s="1071"/>
      <c r="N2" s="1071"/>
      <c r="O2" s="1071"/>
      <c r="P2" s="1071"/>
      <c r="Q2" s="1071"/>
      <c r="R2" s="1071"/>
      <c r="S2" s="1071"/>
      <c r="T2" s="1071"/>
      <c r="U2" s="1071"/>
      <c r="V2" s="1071"/>
      <c r="W2" s="1071"/>
      <c r="X2" s="1071"/>
      <c r="Y2" s="1071"/>
      <c r="Z2" s="1071"/>
      <c r="AA2" s="1071"/>
      <c r="AB2" s="1071"/>
      <c r="AC2" s="1071"/>
      <c r="AD2" s="1071"/>
      <c r="AE2" s="1071"/>
      <c r="AF2" s="1071"/>
      <c r="AG2" s="1071"/>
      <c r="AH2" s="1071"/>
      <c r="AI2" s="1071"/>
      <c r="AJ2" s="1071"/>
      <c r="AK2" s="1071"/>
      <c r="AL2" s="1071"/>
      <c r="AM2" s="1071"/>
      <c r="AN2" s="1071"/>
      <c r="AO2" s="1071"/>
      <c r="AP2" s="1071"/>
      <c r="AQ2" s="1071"/>
      <c r="AR2" s="1071"/>
      <c r="AS2" s="1071"/>
      <c r="AT2" s="1071"/>
      <c r="AU2" s="1071"/>
      <c r="AV2" s="1071"/>
    </row>
    <row r="3" spans="1:48" s="345" customFormat="1" ht="9.9499999999999993" customHeight="1">
      <c r="A3" s="371"/>
      <c r="B3" s="371"/>
      <c r="C3" s="371"/>
      <c r="D3" s="371"/>
      <c r="E3" s="371"/>
      <c r="F3" s="371"/>
      <c r="G3" s="371"/>
      <c r="H3" s="371"/>
      <c r="I3" s="371"/>
      <c r="J3" s="371"/>
      <c r="K3" s="371"/>
      <c r="L3" s="371"/>
      <c r="M3" s="371"/>
      <c r="N3" s="371"/>
      <c r="O3" s="371"/>
      <c r="P3" s="371"/>
      <c r="Q3" s="371"/>
      <c r="R3" s="371"/>
      <c r="S3" s="371"/>
      <c r="T3" s="371"/>
      <c r="U3" s="371"/>
      <c r="V3" s="371"/>
      <c r="W3" s="371"/>
      <c r="X3" s="371"/>
      <c r="Y3" s="371"/>
      <c r="Z3" s="371"/>
      <c r="AA3" s="371"/>
      <c r="AB3" s="371"/>
      <c r="AC3" s="371"/>
      <c r="AD3" s="371"/>
      <c r="AE3" s="371"/>
      <c r="AF3" s="371"/>
      <c r="AG3" s="371"/>
      <c r="AH3" s="371"/>
      <c r="AI3" s="371"/>
      <c r="AJ3" s="371"/>
      <c r="AK3" s="371"/>
      <c r="AL3" s="371"/>
      <c r="AM3" s="371"/>
      <c r="AN3" s="371"/>
      <c r="AO3" s="371"/>
      <c r="AP3" s="371"/>
      <c r="AQ3" s="371"/>
      <c r="AR3" s="371"/>
      <c r="AS3" s="371"/>
      <c r="AT3" s="371"/>
      <c r="AU3" s="371"/>
      <c r="AV3" s="371"/>
    </row>
    <row r="4" spans="1:48" s="345" customFormat="1" ht="18" customHeight="1">
      <c r="A4" s="1071" t="s">
        <v>1782</v>
      </c>
      <c r="B4" s="1071"/>
      <c r="C4" s="1071"/>
      <c r="D4" s="1071"/>
      <c r="E4" s="1071"/>
      <c r="F4" s="1071"/>
      <c r="G4" s="1071"/>
      <c r="H4" s="1071"/>
      <c r="I4" s="1071"/>
      <c r="J4" s="1071"/>
      <c r="K4" s="1071"/>
      <c r="L4" s="1071"/>
      <c r="M4" s="1071"/>
      <c r="N4" s="1071"/>
      <c r="O4" s="1071"/>
      <c r="P4" s="1071"/>
      <c r="Q4" s="1071"/>
      <c r="R4" s="1071"/>
      <c r="S4" s="1071"/>
      <c r="T4" s="1071"/>
      <c r="U4" s="1071"/>
      <c r="V4" s="1071"/>
      <c r="W4" s="1071"/>
      <c r="X4" s="1071"/>
      <c r="Y4" s="1071"/>
      <c r="Z4" s="1071"/>
      <c r="AA4" s="1071"/>
      <c r="AB4" s="1071"/>
      <c r="AC4" s="1071"/>
      <c r="AD4" s="1071"/>
      <c r="AE4" s="1071"/>
      <c r="AF4" s="1071"/>
      <c r="AG4" s="1071"/>
      <c r="AH4" s="1071"/>
      <c r="AI4" s="1071"/>
      <c r="AJ4" s="1071"/>
      <c r="AK4" s="1071"/>
      <c r="AL4" s="1071"/>
      <c r="AM4" s="1071"/>
      <c r="AN4" s="1071"/>
      <c r="AO4" s="1071"/>
      <c r="AP4" s="1071"/>
      <c r="AQ4" s="1071"/>
      <c r="AR4" s="1071"/>
      <c r="AS4" s="1071"/>
      <c r="AT4" s="1071"/>
      <c r="AU4" s="1071"/>
      <c r="AV4" s="1071"/>
    </row>
    <row r="5" spans="1:48" s="345" customFormat="1" ht="18" customHeight="1">
      <c r="A5" s="1071" t="s">
        <v>1729</v>
      </c>
      <c r="B5" s="1071"/>
      <c r="C5" s="1071"/>
      <c r="D5" s="1071"/>
      <c r="E5" s="1071"/>
      <c r="F5" s="1071"/>
      <c r="G5" s="1071"/>
      <c r="H5" s="1071"/>
      <c r="I5" s="1071"/>
      <c r="J5" s="1071"/>
      <c r="K5" s="1071"/>
      <c r="L5" s="1071"/>
      <c r="M5" s="1071"/>
      <c r="N5" s="1071"/>
      <c r="O5" s="1071"/>
      <c r="P5" s="1071"/>
      <c r="Q5" s="1071"/>
      <c r="R5" s="1071"/>
      <c r="S5" s="1071"/>
      <c r="T5" s="1071"/>
      <c r="U5" s="1071"/>
      <c r="V5" s="1071"/>
      <c r="W5" s="1071"/>
      <c r="X5" s="1071"/>
      <c r="Y5" s="1071"/>
      <c r="Z5" s="1071"/>
      <c r="AA5" s="1071"/>
      <c r="AB5" s="1071"/>
      <c r="AC5" s="1071"/>
      <c r="AD5" s="1071"/>
      <c r="AE5" s="1071"/>
      <c r="AF5" s="1071"/>
      <c r="AG5" s="1071"/>
      <c r="AH5" s="1071"/>
      <c r="AI5" s="1071"/>
      <c r="AJ5" s="1071"/>
      <c r="AK5" s="1071"/>
      <c r="AL5" s="1071"/>
      <c r="AM5" s="1071"/>
      <c r="AN5" s="1071"/>
      <c r="AO5" s="1071"/>
      <c r="AP5" s="1071"/>
      <c r="AQ5" s="1071"/>
      <c r="AR5" s="1071"/>
      <c r="AS5" s="1071"/>
      <c r="AT5" s="1071"/>
      <c r="AU5" s="1071"/>
      <c r="AV5" s="1071"/>
    </row>
    <row r="6" spans="1:48" s="345" customFormat="1" ht="18" customHeight="1">
      <c r="A6" s="1072" t="str">
        <f>'3. ACTIVOS POR FTE.FINANC.'!A6:AW6</f>
        <v>DEL 1 DE ENERO AL 31 DE MARZO DE 2021</v>
      </c>
      <c r="B6" s="1072"/>
      <c r="C6" s="1072"/>
      <c r="D6" s="1072"/>
      <c r="E6" s="1072"/>
      <c r="F6" s="1072"/>
      <c r="G6" s="1072"/>
      <c r="H6" s="1072"/>
      <c r="I6" s="1072"/>
      <c r="J6" s="1072"/>
      <c r="K6" s="1072"/>
      <c r="L6" s="1072"/>
      <c r="M6" s="1072"/>
      <c r="N6" s="1072"/>
      <c r="O6" s="1072"/>
      <c r="P6" s="1072"/>
      <c r="Q6" s="1072"/>
      <c r="R6" s="1072"/>
      <c r="S6" s="1072"/>
      <c r="T6" s="1072"/>
      <c r="U6" s="1072"/>
      <c r="V6" s="1072"/>
      <c r="W6" s="1072"/>
      <c r="X6" s="1072"/>
      <c r="Y6" s="1072"/>
      <c r="Z6" s="1072"/>
      <c r="AA6" s="1072"/>
      <c r="AB6" s="1072"/>
      <c r="AC6" s="1072"/>
      <c r="AD6" s="1072"/>
      <c r="AE6" s="1072"/>
      <c r="AF6" s="1072"/>
      <c r="AG6" s="1072"/>
      <c r="AH6" s="1072"/>
      <c r="AI6" s="1072"/>
      <c r="AJ6" s="1072"/>
      <c r="AK6" s="1072"/>
      <c r="AL6" s="1072"/>
      <c r="AM6" s="1072"/>
      <c r="AN6" s="1072"/>
      <c r="AO6" s="1072"/>
      <c r="AP6" s="1072"/>
      <c r="AQ6" s="1072"/>
      <c r="AR6" s="1072"/>
      <c r="AS6" s="1072"/>
      <c r="AT6" s="1072"/>
      <c r="AU6" s="1072"/>
      <c r="AV6" s="1072"/>
    </row>
    <row r="7" spans="1:48" s="345" customFormat="1" ht="14.25" customHeight="1">
      <c r="A7" s="760"/>
      <c r="B7" s="760"/>
      <c r="C7" s="760"/>
      <c r="D7" s="760"/>
      <c r="E7" s="760"/>
      <c r="F7" s="760"/>
      <c r="G7" s="349"/>
      <c r="H7" s="349"/>
      <c r="I7" s="352"/>
      <c r="J7" s="352"/>
      <c r="K7" s="349"/>
      <c r="L7" s="349"/>
      <c r="M7" s="349"/>
      <c r="N7" s="349"/>
      <c r="O7" s="349"/>
      <c r="P7" s="349"/>
      <c r="Q7" s="349"/>
      <c r="R7" s="349"/>
      <c r="S7" s="349"/>
      <c r="T7" s="349"/>
      <c r="U7" s="349"/>
      <c r="V7" s="349"/>
      <c r="W7" s="349"/>
      <c r="X7" s="349"/>
      <c r="Y7" s="349"/>
      <c r="Z7" s="349"/>
      <c r="AA7" s="349"/>
      <c r="AB7" s="349"/>
      <c r="AC7" s="349"/>
      <c r="AD7" s="349"/>
      <c r="AE7" s="349"/>
      <c r="AF7" s="349"/>
      <c r="AG7" s="349"/>
      <c r="AH7" s="349"/>
      <c r="AI7" s="349"/>
      <c r="AJ7" s="349"/>
      <c r="AK7" s="349"/>
      <c r="AL7" s="349"/>
      <c r="AM7" s="349"/>
      <c r="AN7" s="349"/>
      <c r="AO7" s="349"/>
      <c r="AP7" s="349"/>
      <c r="AQ7" s="349"/>
      <c r="AR7" s="349"/>
      <c r="AS7" s="349"/>
      <c r="AT7" s="349"/>
      <c r="AU7" s="1179"/>
      <c r="AV7" s="1179"/>
    </row>
    <row r="8" spans="1:48" s="345" customFormat="1">
      <c r="A8" s="760"/>
      <c r="B8" s="760"/>
      <c r="C8" s="760"/>
      <c r="D8" s="760"/>
      <c r="E8" s="760"/>
      <c r="F8" s="760"/>
      <c r="G8" s="349"/>
      <c r="H8" s="349"/>
      <c r="I8" s="352"/>
      <c r="J8" s="352"/>
      <c r="K8" s="349"/>
      <c r="L8" s="349"/>
      <c r="M8" s="349"/>
      <c r="N8" s="349"/>
      <c r="O8" s="349"/>
      <c r="P8" s="349"/>
      <c r="Q8" s="349"/>
      <c r="R8" s="349"/>
      <c r="S8" s="349"/>
      <c r="T8" s="349"/>
      <c r="U8" s="349"/>
      <c r="V8" s="349"/>
      <c r="W8" s="349"/>
      <c r="X8" s="349"/>
      <c r="Y8" s="349"/>
      <c r="Z8" s="349"/>
      <c r="AA8" s="349"/>
      <c r="AB8" s="349"/>
      <c r="AC8" s="349"/>
      <c r="AD8" s="349"/>
      <c r="AE8" s="349"/>
      <c r="AF8" s="349"/>
      <c r="AG8" s="349"/>
      <c r="AH8" s="349"/>
      <c r="AI8" s="349"/>
      <c r="AJ8" s="349"/>
      <c r="AK8" s="349"/>
      <c r="AL8" s="349"/>
      <c r="AM8" s="349"/>
      <c r="AN8" s="349"/>
      <c r="AO8" s="349"/>
      <c r="AP8" s="349"/>
      <c r="AQ8" s="349"/>
      <c r="AR8" s="349"/>
      <c r="AS8" s="349"/>
      <c r="AT8" s="349"/>
      <c r="AU8" s="781" t="s">
        <v>5</v>
      </c>
      <c r="AV8" s="782">
        <f>'3. ACTIVOS POR FTE.FINANC.'!AW8</f>
        <v>44314</v>
      </c>
    </row>
    <row r="9" spans="1:48" ht="18.75" customHeight="1">
      <c r="B9" s="1181" t="s">
        <v>1704</v>
      </c>
      <c r="C9" s="1203" t="s">
        <v>1705</v>
      </c>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5" t="s">
        <v>1706</v>
      </c>
      <c r="AU9" s="1208" t="s">
        <v>1707</v>
      </c>
      <c r="AV9" s="1215" t="s">
        <v>1708</v>
      </c>
    </row>
    <row r="10" spans="1:48" ht="30" customHeight="1">
      <c r="B10" s="1182"/>
      <c r="C10" s="1218" t="s">
        <v>1717</v>
      </c>
      <c r="D10" s="1219"/>
      <c r="E10" s="1219"/>
      <c r="F10" s="1219"/>
      <c r="G10" s="1219"/>
      <c r="H10" s="1219"/>
      <c r="I10" s="1219"/>
      <c r="J10" s="1219"/>
      <c r="K10" s="1219"/>
      <c r="L10" s="1219"/>
      <c r="M10" s="1219"/>
      <c r="N10" s="1219"/>
      <c r="O10" s="1219"/>
      <c r="P10" s="1219"/>
      <c r="Q10" s="1219"/>
      <c r="R10" s="1219"/>
      <c r="S10" s="1219"/>
      <c r="T10" s="1219"/>
      <c r="U10" s="1219"/>
      <c r="V10" s="1219"/>
      <c r="W10" s="1219"/>
      <c r="X10" s="1219"/>
      <c r="Y10" s="1219"/>
      <c r="Z10" s="1219"/>
      <c r="AA10" s="1200"/>
      <c r="AB10" s="1220" t="s">
        <v>691</v>
      </c>
      <c r="AC10" s="819"/>
      <c r="AD10" s="1222" t="s">
        <v>1709</v>
      </c>
      <c r="AE10" s="1222"/>
      <c r="AF10" s="1222"/>
      <c r="AG10" s="1222"/>
      <c r="AH10" s="1222"/>
      <c r="AI10" s="1222"/>
      <c r="AJ10" s="1222"/>
      <c r="AK10" s="1222"/>
      <c r="AL10" s="1222"/>
      <c r="AM10" s="1222"/>
      <c r="AN10" s="1222"/>
      <c r="AO10" s="1222"/>
      <c r="AP10" s="1222"/>
      <c r="AQ10" s="1223"/>
      <c r="AR10" s="1186" t="s">
        <v>691</v>
      </c>
      <c r="AS10" s="820"/>
      <c r="AT10" s="1206"/>
      <c r="AU10" s="1209"/>
      <c r="AV10" s="1216"/>
    </row>
    <row r="11" spans="1:48" s="786" customFormat="1" ht="15" customHeight="1">
      <c r="B11" s="1183"/>
      <c r="C11" s="788" t="s">
        <v>1710</v>
      </c>
      <c r="D11" s="788">
        <v>2012</v>
      </c>
      <c r="E11" s="788">
        <v>5811</v>
      </c>
      <c r="F11" s="788">
        <v>5812</v>
      </c>
      <c r="G11" s="788">
        <v>5813</v>
      </c>
      <c r="H11" s="788">
        <v>5814</v>
      </c>
      <c r="I11" s="788">
        <v>5815</v>
      </c>
      <c r="J11" s="788">
        <v>5816</v>
      </c>
      <c r="K11" s="788">
        <v>5817</v>
      </c>
      <c r="L11" s="788">
        <v>5818</v>
      </c>
      <c r="M11" s="788">
        <v>5819</v>
      </c>
      <c r="N11" s="788">
        <v>5841</v>
      </c>
      <c r="O11" s="788">
        <v>5842</v>
      </c>
      <c r="P11" s="788">
        <v>5843</v>
      </c>
      <c r="Q11" s="788">
        <v>5844</v>
      </c>
      <c r="R11" s="788">
        <v>5845</v>
      </c>
      <c r="S11" s="788">
        <v>5845</v>
      </c>
      <c r="T11" s="788">
        <v>5846</v>
      </c>
      <c r="U11" s="788">
        <v>5847</v>
      </c>
      <c r="V11" s="788">
        <v>5848</v>
      </c>
      <c r="W11" s="788">
        <v>5849</v>
      </c>
      <c r="X11" s="788" t="s">
        <v>1711</v>
      </c>
      <c r="Y11" s="788">
        <v>6731</v>
      </c>
      <c r="Z11" s="788" t="s">
        <v>1712</v>
      </c>
      <c r="AA11" s="788" t="s">
        <v>1713</v>
      </c>
      <c r="AB11" s="1221"/>
      <c r="AC11" s="788"/>
      <c r="AD11" s="788">
        <v>5821</v>
      </c>
      <c r="AE11" s="788">
        <v>5822</v>
      </c>
      <c r="AF11" s="788">
        <v>5823</v>
      </c>
      <c r="AG11" s="788">
        <v>5824</v>
      </c>
      <c r="AH11" s="788">
        <v>5825</v>
      </c>
      <c r="AI11" s="788">
        <v>5826</v>
      </c>
      <c r="AJ11" s="788">
        <v>5827</v>
      </c>
      <c r="AK11" s="788">
        <v>5828</v>
      </c>
      <c r="AL11" s="788">
        <v>5831</v>
      </c>
      <c r="AM11" s="788">
        <v>5832</v>
      </c>
      <c r="AN11" s="788">
        <v>5833</v>
      </c>
      <c r="AO11" s="788">
        <v>5851</v>
      </c>
      <c r="AP11" s="788">
        <v>6731</v>
      </c>
      <c r="AQ11" s="788" t="s">
        <v>1714</v>
      </c>
      <c r="AR11" s="1187"/>
      <c r="AS11" s="821"/>
      <c r="AT11" s="1207"/>
      <c r="AU11" s="1210"/>
      <c r="AV11" s="1217"/>
    </row>
    <row r="12" spans="1:48" ht="7.5" customHeight="1">
      <c r="B12" s="742"/>
      <c r="C12" s="822"/>
      <c r="D12" s="822"/>
      <c r="E12" s="822"/>
      <c r="F12" s="822"/>
      <c r="G12" s="823"/>
      <c r="H12" s="823"/>
      <c r="I12" s="823"/>
      <c r="J12" s="823"/>
      <c r="K12" s="823"/>
      <c r="L12" s="823"/>
      <c r="M12" s="823"/>
      <c r="N12" s="823"/>
      <c r="O12" s="823"/>
      <c r="P12" s="823"/>
      <c r="Q12" s="823"/>
      <c r="R12" s="823"/>
      <c r="S12" s="823"/>
      <c r="T12" s="823"/>
      <c r="U12" s="823"/>
      <c r="V12" s="823"/>
      <c r="W12" s="823"/>
      <c r="X12" s="823"/>
      <c r="Y12" s="823"/>
      <c r="Z12" s="823"/>
      <c r="AA12" s="823"/>
      <c r="AB12" s="824"/>
      <c r="AC12" s="823"/>
      <c r="AD12" s="823"/>
      <c r="AE12" s="823"/>
      <c r="AF12" s="823"/>
      <c r="AG12" s="823"/>
      <c r="AH12" s="823"/>
      <c r="AI12" s="823"/>
      <c r="AJ12" s="823"/>
      <c r="AK12" s="823"/>
      <c r="AL12" s="823"/>
      <c r="AM12" s="823"/>
      <c r="AN12" s="823"/>
      <c r="AO12" s="823"/>
      <c r="AP12" s="823"/>
      <c r="AQ12" s="823"/>
      <c r="AR12" s="823"/>
      <c r="AS12" s="823"/>
      <c r="AT12" s="823"/>
      <c r="AU12" s="823"/>
      <c r="AV12" s="823"/>
    </row>
    <row r="13" spans="1:48">
      <c r="B13" s="743" t="s">
        <v>599</v>
      </c>
      <c r="C13" s="793"/>
      <c r="D13" s="793"/>
      <c r="E13" s="793"/>
      <c r="F13" s="793"/>
      <c r="G13" s="794"/>
      <c r="H13" s="794"/>
      <c r="I13" s="794"/>
      <c r="J13" s="794"/>
      <c r="K13" s="794"/>
      <c r="L13" s="794"/>
      <c r="M13" s="794"/>
      <c r="N13" s="794"/>
      <c r="O13" s="794"/>
      <c r="P13" s="794"/>
      <c r="Q13" s="794"/>
      <c r="R13" s="794"/>
      <c r="S13" s="794"/>
      <c r="T13" s="794"/>
      <c r="U13" s="794"/>
      <c r="V13" s="794"/>
      <c r="W13" s="794"/>
      <c r="X13" s="794"/>
      <c r="Y13" s="794"/>
      <c r="Z13" s="794"/>
      <c r="AA13" s="794"/>
      <c r="AB13" s="824"/>
      <c r="AC13" s="823"/>
      <c r="AD13" s="794"/>
      <c r="AE13" s="794"/>
      <c r="AF13" s="794"/>
      <c r="AG13" s="794"/>
      <c r="AH13" s="794"/>
      <c r="AI13" s="794"/>
      <c r="AJ13" s="794"/>
      <c r="AK13" s="794"/>
      <c r="AL13" s="794"/>
      <c r="AM13" s="794"/>
      <c r="AN13" s="794"/>
      <c r="AO13" s="794"/>
      <c r="AP13" s="794"/>
      <c r="AQ13" s="794"/>
      <c r="AR13" s="823"/>
      <c r="AS13" s="823"/>
      <c r="AT13" s="823"/>
      <c r="AU13" s="823"/>
      <c r="AV13" s="823"/>
    </row>
    <row r="14" spans="1:48">
      <c r="B14" s="744" t="s">
        <v>492</v>
      </c>
      <c r="C14" s="793"/>
      <c r="D14" s="793"/>
      <c r="E14" s="793"/>
      <c r="F14" s="793"/>
      <c r="G14" s="794"/>
      <c r="H14" s="794"/>
      <c r="I14" s="794"/>
      <c r="J14" s="794"/>
      <c r="K14" s="794"/>
      <c r="L14" s="794"/>
      <c r="M14" s="794"/>
      <c r="N14" s="794"/>
      <c r="O14" s="794"/>
      <c r="P14" s="794"/>
      <c r="Q14" s="794"/>
      <c r="R14" s="794"/>
      <c r="S14" s="794"/>
      <c r="T14" s="794"/>
      <c r="U14" s="794"/>
      <c r="V14" s="794"/>
      <c r="W14" s="794"/>
      <c r="X14" s="794"/>
      <c r="Y14" s="794"/>
      <c r="Z14" s="794"/>
      <c r="AA14" s="794"/>
      <c r="AB14" s="796">
        <f>SUM(AB15:AB21)</f>
        <v>267569.74</v>
      </c>
      <c r="AC14" s="823"/>
      <c r="AD14" s="794"/>
      <c r="AE14" s="794"/>
      <c r="AF14" s="794"/>
      <c r="AG14" s="794"/>
      <c r="AH14" s="794"/>
      <c r="AI14" s="794"/>
      <c r="AJ14" s="794"/>
      <c r="AK14" s="794"/>
      <c r="AL14" s="794"/>
      <c r="AM14" s="794"/>
      <c r="AN14" s="794"/>
      <c r="AO14" s="794"/>
      <c r="AP14" s="794"/>
      <c r="AQ14" s="794"/>
      <c r="AR14" s="796">
        <f>SUM(AR15:AR21)</f>
        <v>0</v>
      </c>
      <c r="AS14" s="823"/>
      <c r="AT14" s="796">
        <f>SUM(AT15:AT21)</f>
        <v>267569.74</v>
      </c>
      <c r="AU14" s="796">
        <f t="shared" ref="AU14:AV14" si="0">SUM(AU15:AU21)</f>
        <v>92832.95</v>
      </c>
      <c r="AV14" s="796">
        <f t="shared" si="0"/>
        <v>360402.69</v>
      </c>
    </row>
    <row r="15" spans="1:48">
      <c r="B15" s="741" t="s">
        <v>493</v>
      </c>
      <c r="C15" s="793"/>
      <c r="D15" s="793"/>
      <c r="E15" s="793">
        <v>89470.9</v>
      </c>
      <c r="F15" s="793"/>
      <c r="G15" s="794"/>
      <c r="H15" s="794"/>
      <c r="I15" s="794"/>
      <c r="J15" s="794"/>
      <c r="K15" s="794"/>
      <c r="L15" s="794"/>
      <c r="M15" s="794"/>
      <c r="N15" s="794"/>
      <c r="O15" s="794"/>
      <c r="P15" s="794"/>
      <c r="Q15" s="794"/>
      <c r="R15" s="794"/>
      <c r="S15" s="794"/>
      <c r="T15" s="794"/>
      <c r="U15" s="794"/>
      <c r="V15" s="794"/>
      <c r="W15" s="794"/>
      <c r="X15" s="794"/>
      <c r="Y15" s="794"/>
      <c r="Z15" s="794"/>
      <c r="AA15" s="800"/>
      <c r="AB15" s="800">
        <f t="shared" ref="AB15:AB65" si="1">SUM(C15:AA15)</f>
        <v>89470.9</v>
      </c>
      <c r="AC15" s="800"/>
      <c r="AD15" s="794"/>
      <c r="AE15" s="794"/>
      <c r="AF15" s="794"/>
      <c r="AG15" s="794"/>
      <c r="AH15" s="794"/>
      <c r="AI15" s="794"/>
      <c r="AJ15" s="794"/>
      <c r="AK15" s="794"/>
      <c r="AL15" s="794"/>
      <c r="AM15" s="794"/>
      <c r="AN15" s="794"/>
      <c r="AO15" s="794"/>
      <c r="AP15" s="794"/>
      <c r="AQ15" s="794"/>
      <c r="AR15" s="800">
        <f>SUM(AD15:AQ15)</f>
        <v>0</v>
      </c>
      <c r="AS15" s="825"/>
      <c r="AT15" s="800">
        <f>SUM(AB15,AR15)</f>
        <v>89470.9</v>
      </c>
      <c r="AU15" s="800">
        <v>87681.93</v>
      </c>
      <c r="AV15" s="800">
        <f>SUM(AT15,AU15)</f>
        <v>177152.83</v>
      </c>
    </row>
    <row r="16" spans="1:48">
      <c r="B16" s="741" t="s">
        <v>494</v>
      </c>
      <c r="C16" s="793"/>
      <c r="D16" s="793"/>
      <c r="E16" s="793"/>
      <c r="F16" s="793"/>
      <c r="G16" s="794"/>
      <c r="H16" s="794"/>
      <c r="I16" s="794"/>
      <c r="J16" s="794"/>
      <c r="K16" s="794">
        <v>14738.38</v>
      </c>
      <c r="L16" s="794"/>
      <c r="M16" s="794"/>
      <c r="N16" s="794"/>
      <c r="O16" s="794"/>
      <c r="P16" s="794"/>
      <c r="Q16" s="794"/>
      <c r="R16" s="794"/>
      <c r="S16" s="794"/>
      <c r="T16" s="794"/>
      <c r="U16" s="794"/>
      <c r="V16" s="794"/>
      <c r="W16" s="794"/>
      <c r="X16" s="794"/>
      <c r="Y16" s="794"/>
      <c r="Z16" s="794"/>
      <c r="AA16" s="794"/>
      <c r="AB16" s="800">
        <f t="shared" si="1"/>
        <v>14738.38</v>
      </c>
      <c r="AC16" s="825"/>
      <c r="AD16" s="794"/>
      <c r="AE16" s="794"/>
      <c r="AF16" s="794"/>
      <c r="AG16" s="794"/>
      <c r="AH16" s="794"/>
      <c r="AI16" s="794"/>
      <c r="AJ16" s="794"/>
      <c r="AK16" s="794"/>
      <c r="AL16" s="794"/>
      <c r="AM16" s="794"/>
      <c r="AN16" s="794"/>
      <c r="AO16" s="794"/>
      <c r="AP16" s="794"/>
      <c r="AQ16" s="794"/>
      <c r="AR16" s="800">
        <f t="shared" ref="AR16:AR21" si="2">SUM(AD16:AQ16)</f>
        <v>0</v>
      </c>
      <c r="AS16" s="825"/>
      <c r="AT16" s="800">
        <f t="shared" ref="AT16:AT21" si="3">SUM(AB16,AR16)</f>
        <v>14738.38</v>
      </c>
      <c r="AU16" s="800"/>
      <c r="AV16" s="800">
        <f t="shared" ref="AV16:AV40" si="4">SUM(AT16,AU16)</f>
        <v>14738.38</v>
      </c>
    </row>
    <row r="17" spans="2:48">
      <c r="B17" s="741" t="s">
        <v>495</v>
      </c>
      <c r="C17" s="793"/>
      <c r="D17" s="793"/>
      <c r="E17" s="793"/>
      <c r="F17" s="793"/>
      <c r="G17" s="794"/>
      <c r="H17" s="794"/>
      <c r="I17" s="794"/>
      <c r="J17" s="794"/>
      <c r="K17" s="794"/>
      <c r="L17" s="794"/>
      <c r="M17" s="794"/>
      <c r="N17" s="794"/>
      <c r="O17" s="794"/>
      <c r="P17" s="794"/>
      <c r="Q17" s="794"/>
      <c r="R17" s="794"/>
      <c r="S17" s="794"/>
      <c r="T17" s="794"/>
      <c r="U17" s="794"/>
      <c r="V17" s="794"/>
      <c r="W17" s="794"/>
      <c r="X17" s="794"/>
      <c r="Y17" s="794"/>
      <c r="Z17" s="794"/>
      <c r="AA17" s="794"/>
      <c r="AB17" s="800">
        <f t="shared" si="1"/>
        <v>0</v>
      </c>
      <c r="AC17" s="825"/>
      <c r="AD17" s="794"/>
      <c r="AE17" s="794"/>
      <c r="AF17" s="794"/>
      <c r="AG17" s="794"/>
      <c r="AH17" s="794"/>
      <c r="AI17" s="794"/>
      <c r="AJ17" s="794"/>
      <c r="AK17" s="794"/>
      <c r="AL17" s="794"/>
      <c r="AM17" s="794"/>
      <c r="AN17" s="794"/>
      <c r="AO17" s="794"/>
      <c r="AP17" s="794"/>
      <c r="AQ17" s="794"/>
      <c r="AR17" s="800">
        <f t="shared" si="2"/>
        <v>0</v>
      </c>
      <c r="AS17" s="825"/>
      <c r="AT17" s="800">
        <f t="shared" si="3"/>
        <v>0</v>
      </c>
      <c r="AU17" s="800"/>
      <c r="AV17" s="800">
        <f t="shared" si="4"/>
        <v>0</v>
      </c>
    </row>
    <row r="18" spans="2:48">
      <c r="B18" s="741" t="s">
        <v>496</v>
      </c>
      <c r="C18" s="793"/>
      <c r="D18" s="793"/>
      <c r="E18" s="793"/>
      <c r="F18" s="793"/>
      <c r="G18" s="794"/>
      <c r="H18" s="794"/>
      <c r="I18" s="794"/>
      <c r="J18" s="794"/>
      <c r="K18" s="794"/>
      <c r="L18" s="794"/>
      <c r="M18" s="794"/>
      <c r="N18" s="794"/>
      <c r="O18" s="794"/>
      <c r="P18" s="794"/>
      <c r="Q18" s="794"/>
      <c r="R18" s="794"/>
      <c r="S18" s="794"/>
      <c r="T18" s="794"/>
      <c r="U18" s="794"/>
      <c r="V18" s="794"/>
      <c r="W18" s="794"/>
      <c r="X18" s="794"/>
      <c r="Y18" s="794"/>
      <c r="Z18" s="794"/>
      <c r="AA18" s="794"/>
      <c r="AB18" s="800">
        <f t="shared" si="1"/>
        <v>0</v>
      </c>
      <c r="AC18" s="825"/>
      <c r="AD18" s="794"/>
      <c r="AE18" s="794"/>
      <c r="AF18" s="794"/>
      <c r="AG18" s="794"/>
      <c r="AH18" s="794"/>
      <c r="AI18" s="794"/>
      <c r="AJ18" s="794"/>
      <c r="AK18" s="794"/>
      <c r="AL18" s="794"/>
      <c r="AM18" s="794"/>
      <c r="AN18" s="794"/>
      <c r="AO18" s="794"/>
      <c r="AP18" s="794"/>
      <c r="AQ18" s="794"/>
      <c r="AR18" s="800">
        <f t="shared" si="2"/>
        <v>0</v>
      </c>
      <c r="AS18" s="825"/>
      <c r="AT18" s="800">
        <f t="shared" si="3"/>
        <v>0</v>
      </c>
      <c r="AU18" s="800"/>
      <c r="AV18" s="800">
        <f t="shared" si="4"/>
        <v>0</v>
      </c>
    </row>
    <row r="19" spans="2:48">
      <c r="B19" s="741" t="s">
        <v>497</v>
      </c>
      <c r="C19" s="793"/>
      <c r="D19" s="793"/>
      <c r="E19" s="793"/>
      <c r="F19" s="793"/>
      <c r="G19" s="794"/>
      <c r="H19" s="794"/>
      <c r="I19" s="794"/>
      <c r="J19" s="794"/>
      <c r="K19" s="794"/>
      <c r="L19" s="794"/>
      <c r="M19" s="794"/>
      <c r="N19" s="794"/>
      <c r="O19" s="794"/>
      <c r="P19" s="794"/>
      <c r="Q19" s="794"/>
      <c r="R19" s="794"/>
      <c r="S19" s="794"/>
      <c r="T19" s="794"/>
      <c r="U19" s="794"/>
      <c r="V19" s="794"/>
      <c r="W19" s="794"/>
      <c r="X19" s="794"/>
      <c r="Y19" s="794"/>
      <c r="Z19" s="794"/>
      <c r="AA19" s="794"/>
      <c r="AB19" s="800">
        <f t="shared" si="1"/>
        <v>0</v>
      </c>
      <c r="AC19" s="825"/>
      <c r="AD19" s="794"/>
      <c r="AE19" s="794"/>
      <c r="AF19" s="794"/>
      <c r="AG19" s="794"/>
      <c r="AH19" s="794"/>
      <c r="AI19" s="794"/>
      <c r="AJ19" s="794"/>
      <c r="AK19" s="794"/>
      <c r="AL19" s="794"/>
      <c r="AM19" s="794"/>
      <c r="AN19" s="794"/>
      <c r="AO19" s="794"/>
      <c r="AP19" s="794"/>
      <c r="AQ19" s="794"/>
      <c r="AR19" s="800">
        <f t="shared" si="2"/>
        <v>0</v>
      </c>
      <c r="AS19" s="825"/>
      <c r="AT19" s="800">
        <f t="shared" si="3"/>
        <v>0</v>
      </c>
      <c r="AU19" s="800"/>
      <c r="AV19" s="800">
        <f t="shared" si="4"/>
        <v>0</v>
      </c>
    </row>
    <row r="20" spans="2:48">
      <c r="B20" s="741" t="s">
        <v>498</v>
      </c>
      <c r="C20" s="793"/>
      <c r="D20" s="793"/>
      <c r="E20" s="794">
        <v>74859.86</v>
      </c>
      <c r="F20" s="793"/>
      <c r="G20" s="794"/>
      <c r="H20" s="794"/>
      <c r="I20" s="794"/>
      <c r="J20" s="794"/>
      <c r="K20" s="794">
        <v>88039.73</v>
      </c>
      <c r="L20" s="794"/>
      <c r="M20" s="794"/>
      <c r="N20" s="794"/>
      <c r="O20" s="794"/>
      <c r="P20" s="794"/>
      <c r="Q20" s="794"/>
      <c r="R20" s="794"/>
      <c r="S20" s="794"/>
      <c r="T20" s="794"/>
      <c r="U20" s="794"/>
      <c r="V20" s="794"/>
      <c r="W20" s="794"/>
      <c r="X20" s="794"/>
      <c r="Y20" s="794"/>
      <c r="Z20" s="794"/>
      <c r="AA20" s="794"/>
      <c r="AB20" s="800">
        <f t="shared" si="1"/>
        <v>162899.59</v>
      </c>
      <c r="AC20" s="825"/>
      <c r="AD20" s="794"/>
      <c r="AE20" s="794"/>
      <c r="AF20" s="794"/>
      <c r="AG20" s="794"/>
      <c r="AH20" s="794"/>
      <c r="AI20" s="794"/>
      <c r="AJ20" s="794"/>
      <c r="AK20" s="794"/>
      <c r="AL20" s="794"/>
      <c r="AM20" s="794"/>
      <c r="AN20" s="794"/>
      <c r="AO20" s="794"/>
      <c r="AP20" s="794"/>
      <c r="AQ20" s="794"/>
      <c r="AR20" s="800">
        <f t="shared" si="2"/>
        <v>0</v>
      </c>
      <c r="AS20" s="825"/>
      <c r="AT20" s="800">
        <f t="shared" si="3"/>
        <v>162899.59</v>
      </c>
      <c r="AU20" s="800">
        <v>5096.47</v>
      </c>
      <c r="AV20" s="800">
        <f t="shared" si="4"/>
        <v>167996.06</v>
      </c>
    </row>
    <row r="21" spans="2:48">
      <c r="B21" s="741" t="s">
        <v>499</v>
      </c>
      <c r="C21" s="793"/>
      <c r="D21" s="793"/>
      <c r="E21" s="793">
        <v>55.05</v>
      </c>
      <c r="F21" s="793"/>
      <c r="G21" s="794"/>
      <c r="H21" s="794"/>
      <c r="I21" s="794"/>
      <c r="J21" s="794"/>
      <c r="K21" s="794">
        <v>405.82</v>
      </c>
      <c r="L21" s="794"/>
      <c r="M21" s="794"/>
      <c r="N21" s="794"/>
      <c r="O21" s="794"/>
      <c r="P21" s="794"/>
      <c r="Q21" s="794"/>
      <c r="R21" s="794"/>
      <c r="S21" s="794"/>
      <c r="T21" s="794"/>
      <c r="U21" s="794"/>
      <c r="V21" s="794"/>
      <c r="W21" s="794"/>
      <c r="X21" s="794"/>
      <c r="Y21" s="794"/>
      <c r="Z21" s="794"/>
      <c r="AA21" s="794"/>
      <c r="AB21" s="800">
        <f t="shared" si="1"/>
        <v>460.87</v>
      </c>
      <c r="AC21" s="825"/>
      <c r="AD21" s="794"/>
      <c r="AE21" s="794"/>
      <c r="AF21" s="794"/>
      <c r="AG21" s="794"/>
      <c r="AH21" s="794"/>
      <c r="AI21" s="794"/>
      <c r="AJ21" s="794"/>
      <c r="AK21" s="794"/>
      <c r="AL21" s="794"/>
      <c r="AM21" s="794"/>
      <c r="AN21" s="794"/>
      <c r="AO21" s="794"/>
      <c r="AP21" s="794"/>
      <c r="AQ21" s="794"/>
      <c r="AR21" s="800">
        <f t="shared" si="2"/>
        <v>0</v>
      </c>
      <c r="AS21" s="825"/>
      <c r="AT21" s="800">
        <f t="shared" si="3"/>
        <v>460.87</v>
      </c>
      <c r="AU21" s="800">
        <v>54.55</v>
      </c>
      <c r="AV21" s="800">
        <f t="shared" si="4"/>
        <v>515.41999999999996</v>
      </c>
    </row>
    <row r="22" spans="2:48" s="808" customFormat="1">
      <c r="B22" s="745" t="s">
        <v>500</v>
      </c>
      <c r="C22" s="806"/>
      <c r="D22" s="806"/>
      <c r="E22" s="806"/>
      <c r="F22" s="806"/>
      <c r="G22" s="807"/>
      <c r="H22" s="807"/>
      <c r="I22" s="807"/>
      <c r="J22" s="807"/>
      <c r="K22" s="807"/>
      <c r="L22" s="807"/>
      <c r="M22" s="807"/>
      <c r="N22" s="807"/>
      <c r="O22" s="807"/>
      <c r="P22" s="807"/>
      <c r="Q22" s="807"/>
      <c r="R22" s="807"/>
      <c r="S22" s="807"/>
      <c r="T22" s="807"/>
      <c r="U22" s="807"/>
      <c r="V22" s="807"/>
      <c r="W22" s="807"/>
      <c r="X22" s="807"/>
      <c r="Y22" s="807"/>
      <c r="Z22" s="807"/>
      <c r="AA22" s="807"/>
      <c r="AB22" s="796">
        <f>SUM(AB23)</f>
        <v>0</v>
      </c>
      <c r="AC22" s="826"/>
      <c r="AD22" s="807"/>
      <c r="AE22" s="807"/>
      <c r="AF22" s="807"/>
      <c r="AG22" s="807"/>
      <c r="AH22" s="807"/>
      <c r="AI22" s="807"/>
      <c r="AJ22" s="807"/>
      <c r="AK22" s="807"/>
      <c r="AL22" s="807"/>
      <c r="AM22" s="807"/>
      <c r="AN22" s="807"/>
      <c r="AO22" s="807"/>
      <c r="AP22" s="807"/>
      <c r="AQ22" s="807"/>
      <c r="AR22" s="796">
        <f>SUM(AR23)</f>
        <v>0</v>
      </c>
      <c r="AS22" s="823"/>
      <c r="AT22" s="796">
        <f>SUM(AT23)</f>
        <v>0</v>
      </c>
      <c r="AU22" s="796">
        <f t="shared" ref="AU22:AV22" si="5">SUM(AU23)</f>
        <v>0</v>
      </c>
      <c r="AV22" s="796">
        <f t="shared" si="5"/>
        <v>0</v>
      </c>
    </row>
    <row r="23" spans="2:48">
      <c r="B23" s="741" t="s">
        <v>501</v>
      </c>
      <c r="C23" s="793"/>
      <c r="D23" s="793"/>
      <c r="E23" s="793"/>
      <c r="F23" s="793"/>
      <c r="G23" s="794"/>
      <c r="H23" s="794"/>
      <c r="I23" s="794"/>
      <c r="J23" s="794"/>
      <c r="K23" s="794"/>
      <c r="L23" s="794"/>
      <c r="M23" s="794"/>
      <c r="N23" s="794"/>
      <c r="O23" s="794"/>
      <c r="P23" s="794"/>
      <c r="Q23" s="794"/>
      <c r="R23" s="794"/>
      <c r="S23" s="794"/>
      <c r="T23" s="794"/>
      <c r="U23" s="794"/>
      <c r="V23" s="794"/>
      <c r="W23" s="794"/>
      <c r="X23" s="794"/>
      <c r="Y23" s="794"/>
      <c r="Z23" s="794"/>
      <c r="AA23" s="794"/>
      <c r="AB23" s="800">
        <f t="shared" si="1"/>
        <v>0</v>
      </c>
      <c r="AC23" s="825"/>
      <c r="AD23" s="794"/>
      <c r="AE23" s="794"/>
      <c r="AF23" s="794"/>
      <c r="AG23" s="794"/>
      <c r="AH23" s="794"/>
      <c r="AI23" s="794"/>
      <c r="AJ23" s="794"/>
      <c r="AK23" s="794"/>
      <c r="AL23" s="794"/>
      <c r="AM23" s="794"/>
      <c r="AN23" s="794"/>
      <c r="AO23" s="794"/>
      <c r="AP23" s="794"/>
      <c r="AQ23" s="794"/>
      <c r="AR23" s="800">
        <f>SUM(AD23:AQ23)</f>
        <v>0</v>
      </c>
      <c r="AS23" s="825"/>
      <c r="AT23" s="800">
        <f>SUM(AB23,AR23)</f>
        <v>0</v>
      </c>
      <c r="AU23" s="800"/>
      <c r="AV23" s="800">
        <f t="shared" si="4"/>
        <v>0</v>
      </c>
    </row>
    <row r="24" spans="2:48" s="808" customFormat="1">
      <c r="B24" s="745" t="s">
        <v>695</v>
      </c>
      <c r="C24" s="806"/>
      <c r="D24" s="806"/>
      <c r="E24" s="806"/>
      <c r="F24" s="806"/>
      <c r="G24" s="807"/>
      <c r="H24" s="807"/>
      <c r="I24" s="807"/>
      <c r="J24" s="807"/>
      <c r="K24" s="807"/>
      <c r="L24" s="807"/>
      <c r="M24" s="807"/>
      <c r="N24" s="807"/>
      <c r="O24" s="807"/>
      <c r="P24" s="807"/>
      <c r="Q24" s="807"/>
      <c r="R24" s="807"/>
      <c r="S24" s="807"/>
      <c r="T24" s="807"/>
      <c r="U24" s="807"/>
      <c r="V24" s="807"/>
      <c r="W24" s="807"/>
      <c r="X24" s="807"/>
      <c r="Y24" s="807"/>
      <c r="Z24" s="807"/>
      <c r="AA24" s="807"/>
      <c r="AB24" s="796">
        <f>SUM(AB25:AB26)</f>
        <v>0</v>
      </c>
      <c r="AC24" s="826"/>
      <c r="AD24" s="807"/>
      <c r="AE24" s="807"/>
      <c r="AF24" s="807"/>
      <c r="AG24" s="807"/>
      <c r="AH24" s="807"/>
      <c r="AI24" s="807"/>
      <c r="AJ24" s="807"/>
      <c r="AK24" s="807"/>
      <c r="AL24" s="807"/>
      <c r="AM24" s="807"/>
      <c r="AN24" s="807"/>
      <c r="AO24" s="807"/>
      <c r="AP24" s="807"/>
      <c r="AQ24" s="807"/>
      <c r="AR24" s="796">
        <f>SUM(AR25:AR26)</f>
        <v>0</v>
      </c>
      <c r="AS24" s="823"/>
      <c r="AT24" s="796">
        <f>SUM(AT25:AT26)</f>
        <v>0</v>
      </c>
      <c r="AU24" s="796">
        <f t="shared" ref="AU24:AV24" si="6">SUM(AU25:AU26)</f>
        <v>0</v>
      </c>
      <c r="AV24" s="796">
        <f t="shared" si="6"/>
        <v>0</v>
      </c>
    </row>
    <row r="25" spans="2:48">
      <c r="B25" s="741" t="s">
        <v>606</v>
      </c>
      <c r="C25" s="793"/>
      <c r="D25" s="793"/>
      <c r="E25" s="793"/>
      <c r="F25" s="793"/>
      <c r="G25" s="794"/>
      <c r="H25" s="794"/>
      <c r="I25" s="794"/>
      <c r="J25" s="794"/>
      <c r="K25" s="794"/>
      <c r="L25" s="794"/>
      <c r="M25" s="794"/>
      <c r="N25" s="794"/>
      <c r="O25" s="794"/>
      <c r="P25" s="794"/>
      <c r="Q25" s="794"/>
      <c r="R25" s="794"/>
      <c r="S25" s="794"/>
      <c r="T25" s="794"/>
      <c r="U25" s="794"/>
      <c r="V25" s="794"/>
      <c r="W25" s="794"/>
      <c r="X25" s="794"/>
      <c r="Y25" s="794"/>
      <c r="Z25" s="794"/>
      <c r="AA25" s="794"/>
      <c r="AB25" s="800">
        <f t="shared" si="1"/>
        <v>0</v>
      </c>
      <c r="AC25" s="825"/>
      <c r="AD25" s="794"/>
      <c r="AE25" s="794"/>
      <c r="AF25" s="794"/>
      <c r="AG25" s="794"/>
      <c r="AH25" s="794"/>
      <c r="AI25" s="794"/>
      <c r="AJ25" s="794"/>
      <c r="AK25" s="794"/>
      <c r="AL25" s="794"/>
      <c r="AM25" s="794"/>
      <c r="AN25" s="794"/>
      <c r="AO25" s="794"/>
      <c r="AP25" s="794"/>
      <c r="AQ25" s="794"/>
      <c r="AR25" s="800">
        <f t="shared" ref="AR25:AR26" si="7">SUM(AD25:AQ25)</f>
        <v>0</v>
      </c>
      <c r="AS25" s="825"/>
      <c r="AT25" s="800">
        <f t="shared" ref="AT25:AT26" si="8">SUM(AB25,AR25)</f>
        <v>0</v>
      </c>
      <c r="AU25" s="800"/>
      <c r="AV25" s="800">
        <f t="shared" si="4"/>
        <v>0</v>
      </c>
    </row>
    <row r="26" spans="2:48">
      <c r="B26" s="746" t="s">
        <v>607</v>
      </c>
      <c r="C26" s="794"/>
      <c r="D26" s="794"/>
      <c r="E26" s="794"/>
      <c r="F26" s="794"/>
      <c r="G26" s="794"/>
      <c r="H26" s="794"/>
      <c r="I26" s="794"/>
      <c r="J26" s="794"/>
      <c r="K26" s="794"/>
      <c r="L26" s="794"/>
      <c r="M26" s="794"/>
      <c r="N26" s="794"/>
      <c r="O26" s="794"/>
      <c r="P26" s="794"/>
      <c r="Q26" s="794"/>
      <c r="R26" s="794"/>
      <c r="S26" s="794"/>
      <c r="T26" s="794"/>
      <c r="U26" s="794"/>
      <c r="V26" s="794"/>
      <c r="W26" s="794"/>
      <c r="X26" s="794"/>
      <c r="Y26" s="794"/>
      <c r="Z26" s="794"/>
      <c r="AA26" s="794"/>
      <c r="AB26" s="800">
        <f t="shared" si="1"/>
        <v>0</v>
      </c>
      <c r="AC26" s="825"/>
      <c r="AD26" s="794"/>
      <c r="AE26" s="794"/>
      <c r="AF26" s="794"/>
      <c r="AG26" s="794"/>
      <c r="AH26" s="794"/>
      <c r="AI26" s="794"/>
      <c r="AJ26" s="794"/>
      <c r="AK26" s="794"/>
      <c r="AL26" s="794"/>
      <c r="AM26" s="794"/>
      <c r="AN26" s="794"/>
      <c r="AO26" s="794"/>
      <c r="AP26" s="794"/>
      <c r="AQ26" s="794"/>
      <c r="AR26" s="800">
        <f t="shared" si="7"/>
        <v>0</v>
      </c>
      <c r="AS26" s="825"/>
      <c r="AT26" s="800">
        <f t="shared" si="8"/>
        <v>0</v>
      </c>
      <c r="AU26" s="800"/>
      <c r="AV26" s="800">
        <f t="shared" si="4"/>
        <v>0</v>
      </c>
    </row>
    <row r="27" spans="2:48" s="808" customFormat="1" ht="22.5">
      <c r="B27" s="744" t="s">
        <v>506</v>
      </c>
      <c r="C27" s="807"/>
      <c r="D27" s="807"/>
      <c r="E27" s="807"/>
      <c r="F27" s="807"/>
      <c r="G27" s="807"/>
      <c r="H27" s="807"/>
      <c r="I27" s="807"/>
      <c r="J27" s="807"/>
      <c r="K27" s="807"/>
      <c r="L27" s="807"/>
      <c r="M27" s="807"/>
      <c r="N27" s="807"/>
      <c r="O27" s="807"/>
      <c r="P27" s="807"/>
      <c r="Q27" s="807"/>
      <c r="R27" s="807"/>
      <c r="S27" s="807"/>
      <c r="T27" s="807"/>
      <c r="U27" s="807"/>
      <c r="V27" s="807"/>
      <c r="W27" s="807"/>
      <c r="X27" s="807"/>
      <c r="Y27" s="807"/>
      <c r="Z27" s="807"/>
      <c r="AA27" s="807"/>
      <c r="AB27" s="796">
        <f>SUM(AB28:AB33)</f>
        <v>0</v>
      </c>
      <c r="AC27" s="826"/>
      <c r="AD27" s="807"/>
      <c r="AE27" s="807"/>
      <c r="AF27" s="807"/>
      <c r="AG27" s="807"/>
      <c r="AH27" s="807"/>
      <c r="AI27" s="807"/>
      <c r="AJ27" s="807"/>
      <c r="AK27" s="807"/>
      <c r="AL27" s="807"/>
      <c r="AM27" s="807"/>
      <c r="AN27" s="807"/>
      <c r="AO27" s="807"/>
      <c r="AP27" s="807"/>
      <c r="AQ27" s="807"/>
      <c r="AR27" s="796">
        <f>SUM(AR28:AR33)</f>
        <v>0</v>
      </c>
      <c r="AS27" s="823"/>
      <c r="AT27" s="796">
        <f>SUM(AT28:AT33)</f>
        <v>0</v>
      </c>
      <c r="AU27" s="796">
        <f t="shared" ref="AU27:AV27" si="9">SUM(AU28:AU33)</f>
        <v>0</v>
      </c>
      <c r="AV27" s="796">
        <f t="shared" si="9"/>
        <v>0</v>
      </c>
    </row>
    <row r="28" spans="2:48">
      <c r="B28" s="741" t="s">
        <v>508</v>
      </c>
      <c r="C28" s="794"/>
      <c r="D28" s="794"/>
      <c r="E28" s="794"/>
      <c r="F28" s="794"/>
      <c r="G28" s="794"/>
      <c r="H28" s="794"/>
      <c r="I28" s="794"/>
      <c r="J28" s="794"/>
      <c r="K28" s="794"/>
      <c r="L28" s="794"/>
      <c r="M28" s="794"/>
      <c r="N28" s="794"/>
      <c r="O28" s="794"/>
      <c r="P28" s="794"/>
      <c r="Q28" s="794"/>
      <c r="R28" s="794"/>
      <c r="S28" s="794"/>
      <c r="T28" s="794"/>
      <c r="U28" s="794"/>
      <c r="V28" s="794"/>
      <c r="W28" s="794"/>
      <c r="X28" s="794"/>
      <c r="Y28" s="794"/>
      <c r="Z28" s="794"/>
      <c r="AA28" s="794"/>
      <c r="AB28" s="800">
        <f t="shared" si="1"/>
        <v>0</v>
      </c>
      <c r="AC28" s="825"/>
      <c r="AD28" s="794"/>
      <c r="AE28" s="794"/>
      <c r="AF28" s="794"/>
      <c r="AG28" s="794"/>
      <c r="AH28" s="794"/>
      <c r="AI28" s="794"/>
      <c r="AJ28" s="794"/>
      <c r="AK28" s="794"/>
      <c r="AL28" s="794"/>
      <c r="AM28" s="794"/>
      <c r="AN28" s="794"/>
      <c r="AO28" s="794"/>
      <c r="AP28" s="794"/>
      <c r="AQ28" s="794"/>
      <c r="AR28" s="800">
        <f t="shared" ref="AR28:AR33" si="10">SUM(AD28:AQ28)</f>
        <v>0</v>
      </c>
      <c r="AS28" s="825"/>
      <c r="AT28" s="800">
        <f t="shared" ref="AT28:AT33" si="11">SUM(AB28,AR28)</f>
        <v>0</v>
      </c>
      <c r="AU28" s="800"/>
      <c r="AV28" s="800">
        <f t="shared" si="4"/>
        <v>0</v>
      </c>
    </row>
    <row r="29" spans="2:48">
      <c r="B29" s="741" t="s">
        <v>510</v>
      </c>
      <c r="C29" s="794"/>
      <c r="D29" s="794"/>
      <c r="E29" s="794"/>
      <c r="F29" s="794"/>
      <c r="G29" s="794"/>
      <c r="H29" s="794"/>
      <c r="I29" s="794"/>
      <c r="J29" s="794"/>
      <c r="K29" s="794"/>
      <c r="L29" s="794"/>
      <c r="M29" s="794"/>
      <c r="N29" s="794"/>
      <c r="O29" s="794"/>
      <c r="P29" s="794"/>
      <c r="Q29" s="794"/>
      <c r="R29" s="794"/>
      <c r="S29" s="794"/>
      <c r="T29" s="794"/>
      <c r="U29" s="794"/>
      <c r="V29" s="794"/>
      <c r="W29" s="794"/>
      <c r="X29" s="794"/>
      <c r="Y29" s="794"/>
      <c r="Z29" s="794"/>
      <c r="AA29" s="794"/>
      <c r="AB29" s="800">
        <f t="shared" si="1"/>
        <v>0</v>
      </c>
      <c r="AC29" s="825"/>
      <c r="AD29" s="794"/>
      <c r="AE29" s="794"/>
      <c r="AF29" s="794"/>
      <c r="AG29" s="794"/>
      <c r="AH29" s="794"/>
      <c r="AI29" s="794"/>
      <c r="AJ29" s="794"/>
      <c r="AK29" s="794"/>
      <c r="AL29" s="794"/>
      <c r="AM29" s="794"/>
      <c r="AN29" s="794"/>
      <c r="AO29" s="794"/>
      <c r="AP29" s="794"/>
      <c r="AQ29" s="794"/>
      <c r="AR29" s="800">
        <f t="shared" si="10"/>
        <v>0</v>
      </c>
      <c r="AS29" s="825"/>
      <c r="AT29" s="800">
        <f t="shared" si="11"/>
        <v>0</v>
      </c>
      <c r="AU29" s="800"/>
      <c r="AV29" s="800">
        <f t="shared" si="4"/>
        <v>0</v>
      </c>
    </row>
    <row r="30" spans="2:48" s="808" customFormat="1">
      <c r="B30" s="741" t="s">
        <v>512</v>
      </c>
      <c r="C30" s="807"/>
      <c r="D30" s="807"/>
      <c r="E30" s="807"/>
      <c r="F30" s="807"/>
      <c r="G30" s="807"/>
      <c r="H30" s="807"/>
      <c r="I30" s="807"/>
      <c r="J30" s="807"/>
      <c r="K30" s="807"/>
      <c r="L30" s="807"/>
      <c r="M30" s="807"/>
      <c r="N30" s="807"/>
      <c r="O30" s="807"/>
      <c r="P30" s="807"/>
      <c r="Q30" s="807"/>
      <c r="R30" s="807"/>
      <c r="S30" s="807"/>
      <c r="T30" s="807"/>
      <c r="U30" s="807"/>
      <c r="V30" s="807"/>
      <c r="W30" s="807"/>
      <c r="X30" s="807"/>
      <c r="Y30" s="807"/>
      <c r="Z30" s="807"/>
      <c r="AA30" s="807"/>
      <c r="AB30" s="800">
        <f t="shared" si="1"/>
        <v>0</v>
      </c>
      <c r="AC30" s="826"/>
      <c r="AD30" s="807"/>
      <c r="AE30" s="807"/>
      <c r="AF30" s="807"/>
      <c r="AG30" s="807"/>
      <c r="AH30" s="807"/>
      <c r="AI30" s="807"/>
      <c r="AJ30" s="807"/>
      <c r="AK30" s="807"/>
      <c r="AL30" s="807"/>
      <c r="AM30" s="807"/>
      <c r="AN30" s="807"/>
      <c r="AO30" s="807"/>
      <c r="AP30" s="807"/>
      <c r="AQ30" s="807"/>
      <c r="AR30" s="800">
        <f t="shared" si="10"/>
        <v>0</v>
      </c>
      <c r="AS30" s="825"/>
      <c r="AT30" s="800">
        <f t="shared" si="11"/>
        <v>0</v>
      </c>
      <c r="AU30" s="800"/>
      <c r="AV30" s="800">
        <f t="shared" si="4"/>
        <v>0</v>
      </c>
    </row>
    <row r="31" spans="2:48">
      <c r="B31" s="746" t="s">
        <v>1535</v>
      </c>
      <c r="C31" s="794"/>
      <c r="D31" s="794"/>
      <c r="E31" s="794"/>
      <c r="F31" s="794"/>
      <c r="G31" s="794"/>
      <c r="H31" s="794"/>
      <c r="I31" s="794"/>
      <c r="J31" s="794"/>
      <c r="K31" s="794"/>
      <c r="L31" s="794"/>
      <c r="M31" s="794"/>
      <c r="N31" s="794"/>
      <c r="O31" s="794"/>
      <c r="P31" s="794"/>
      <c r="Q31" s="794"/>
      <c r="R31" s="794"/>
      <c r="S31" s="794"/>
      <c r="T31" s="794"/>
      <c r="U31" s="794"/>
      <c r="V31" s="794"/>
      <c r="W31" s="794"/>
      <c r="X31" s="794"/>
      <c r="Y31" s="794"/>
      <c r="Z31" s="794"/>
      <c r="AA31" s="794"/>
      <c r="AB31" s="800">
        <f t="shared" si="1"/>
        <v>0</v>
      </c>
      <c r="AC31" s="825"/>
      <c r="AD31" s="794"/>
      <c r="AE31" s="794"/>
      <c r="AF31" s="794"/>
      <c r="AG31" s="794"/>
      <c r="AH31" s="794"/>
      <c r="AI31" s="794"/>
      <c r="AJ31" s="794"/>
      <c r="AK31" s="794"/>
      <c r="AL31" s="794"/>
      <c r="AM31" s="794"/>
      <c r="AN31" s="794"/>
      <c r="AO31" s="794"/>
      <c r="AP31" s="794"/>
      <c r="AQ31" s="794"/>
      <c r="AR31" s="800">
        <f t="shared" si="10"/>
        <v>0</v>
      </c>
      <c r="AS31" s="825"/>
      <c r="AT31" s="800">
        <f t="shared" si="11"/>
        <v>0</v>
      </c>
      <c r="AU31" s="800"/>
      <c r="AV31" s="800">
        <f t="shared" si="4"/>
        <v>0</v>
      </c>
    </row>
    <row r="32" spans="2:48">
      <c r="B32" s="741" t="s">
        <v>514</v>
      </c>
      <c r="C32" s="794"/>
      <c r="D32" s="794"/>
      <c r="E32" s="794"/>
      <c r="F32" s="794"/>
      <c r="G32" s="794"/>
      <c r="H32" s="794"/>
      <c r="I32" s="794"/>
      <c r="J32" s="794"/>
      <c r="K32" s="794"/>
      <c r="L32" s="794"/>
      <c r="M32" s="794"/>
      <c r="N32" s="794"/>
      <c r="O32" s="794"/>
      <c r="P32" s="794"/>
      <c r="Q32" s="794"/>
      <c r="R32" s="794"/>
      <c r="S32" s="794"/>
      <c r="T32" s="794"/>
      <c r="U32" s="794"/>
      <c r="V32" s="794"/>
      <c r="W32" s="794"/>
      <c r="X32" s="794"/>
      <c r="Y32" s="794"/>
      <c r="Z32" s="794"/>
      <c r="AA32" s="794"/>
      <c r="AB32" s="800">
        <f t="shared" si="1"/>
        <v>0</v>
      </c>
      <c r="AC32" s="825"/>
      <c r="AD32" s="794"/>
      <c r="AE32" s="794"/>
      <c r="AF32" s="794"/>
      <c r="AG32" s="794"/>
      <c r="AH32" s="794"/>
      <c r="AI32" s="794"/>
      <c r="AJ32" s="794"/>
      <c r="AK32" s="794"/>
      <c r="AL32" s="794"/>
      <c r="AM32" s="794"/>
      <c r="AN32" s="794"/>
      <c r="AO32" s="794"/>
      <c r="AP32" s="794"/>
      <c r="AQ32" s="794"/>
      <c r="AR32" s="800">
        <f t="shared" si="10"/>
        <v>0</v>
      </c>
      <c r="AS32" s="825"/>
      <c r="AT32" s="800">
        <f t="shared" si="11"/>
        <v>0</v>
      </c>
      <c r="AU32" s="800"/>
      <c r="AV32" s="800">
        <f t="shared" si="4"/>
        <v>0</v>
      </c>
    </row>
    <row r="33" spans="2:48">
      <c r="B33" s="741" t="s">
        <v>1718</v>
      </c>
      <c r="C33" s="794"/>
      <c r="D33" s="794"/>
      <c r="E33" s="794"/>
      <c r="F33" s="794"/>
      <c r="G33" s="794"/>
      <c r="H33" s="794"/>
      <c r="I33" s="794"/>
      <c r="J33" s="794"/>
      <c r="K33" s="794"/>
      <c r="L33" s="794"/>
      <c r="M33" s="794"/>
      <c r="N33" s="794"/>
      <c r="O33" s="794"/>
      <c r="P33" s="794"/>
      <c r="Q33" s="794"/>
      <c r="R33" s="794"/>
      <c r="S33" s="794"/>
      <c r="T33" s="794"/>
      <c r="U33" s="794"/>
      <c r="V33" s="794"/>
      <c r="W33" s="794"/>
      <c r="X33" s="794"/>
      <c r="Y33" s="794"/>
      <c r="Z33" s="794"/>
      <c r="AA33" s="794"/>
      <c r="AB33" s="800">
        <f t="shared" si="1"/>
        <v>0</v>
      </c>
      <c r="AC33" s="825"/>
      <c r="AD33" s="794"/>
      <c r="AE33" s="794"/>
      <c r="AF33" s="794"/>
      <c r="AG33" s="794"/>
      <c r="AH33" s="794"/>
      <c r="AI33" s="794"/>
      <c r="AJ33" s="794"/>
      <c r="AK33" s="794"/>
      <c r="AL33" s="794"/>
      <c r="AM33" s="794"/>
      <c r="AN33" s="794"/>
      <c r="AO33" s="794"/>
      <c r="AP33" s="794"/>
      <c r="AQ33" s="794"/>
      <c r="AR33" s="800">
        <f t="shared" si="10"/>
        <v>0</v>
      </c>
      <c r="AS33" s="825"/>
      <c r="AT33" s="800">
        <f t="shared" si="11"/>
        <v>0</v>
      </c>
      <c r="AU33" s="800"/>
      <c r="AV33" s="800">
        <f t="shared" si="4"/>
        <v>0</v>
      </c>
    </row>
    <row r="34" spans="2:48" s="808" customFormat="1">
      <c r="B34" s="742" t="s">
        <v>517</v>
      </c>
      <c r="C34" s="807"/>
      <c r="D34" s="807"/>
      <c r="E34" s="807"/>
      <c r="F34" s="807"/>
      <c r="G34" s="807"/>
      <c r="H34" s="807"/>
      <c r="I34" s="807"/>
      <c r="J34" s="807"/>
      <c r="K34" s="807"/>
      <c r="L34" s="807"/>
      <c r="M34" s="807"/>
      <c r="N34" s="807"/>
      <c r="O34" s="807"/>
      <c r="P34" s="807"/>
      <c r="Q34" s="807"/>
      <c r="R34" s="807"/>
      <c r="S34" s="807"/>
      <c r="T34" s="807"/>
      <c r="U34" s="807"/>
      <c r="V34" s="807"/>
      <c r="W34" s="807"/>
      <c r="X34" s="807"/>
      <c r="Y34" s="807"/>
      <c r="Z34" s="807"/>
      <c r="AA34" s="807"/>
      <c r="AB34" s="796">
        <f>SUM(AB35:AB36)</f>
        <v>0</v>
      </c>
      <c r="AC34" s="826"/>
      <c r="AD34" s="807"/>
      <c r="AE34" s="807"/>
      <c r="AF34" s="807"/>
      <c r="AG34" s="807"/>
      <c r="AH34" s="807"/>
      <c r="AI34" s="807"/>
      <c r="AJ34" s="807"/>
      <c r="AK34" s="807"/>
      <c r="AL34" s="807"/>
      <c r="AM34" s="807"/>
      <c r="AN34" s="807"/>
      <c r="AO34" s="807"/>
      <c r="AP34" s="807"/>
      <c r="AQ34" s="807"/>
      <c r="AR34" s="796">
        <f>SUM(AR35:AR36)</f>
        <v>0</v>
      </c>
      <c r="AS34" s="823"/>
      <c r="AT34" s="796">
        <f>SUM(AT35:AT36)</f>
        <v>0</v>
      </c>
      <c r="AU34" s="796">
        <f t="shared" ref="AU34:AV34" si="12">SUM(AU35:AU36)</f>
        <v>0</v>
      </c>
      <c r="AV34" s="796">
        <f t="shared" si="12"/>
        <v>0</v>
      </c>
    </row>
    <row r="35" spans="2:48" s="808" customFormat="1">
      <c r="B35" s="741" t="s">
        <v>519</v>
      </c>
      <c r="C35" s="807"/>
      <c r="D35" s="807"/>
      <c r="E35" s="807"/>
      <c r="F35" s="807"/>
      <c r="G35" s="807"/>
      <c r="H35" s="807"/>
      <c r="I35" s="807"/>
      <c r="J35" s="807"/>
      <c r="K35" s="807"/>
      <c r="L35" s="807"/>
      <c r="M35" s="807"/>
      <c r="N35" s="807"/>
      <c r="O35" s="807"/>
      <c r="P35" s="807"/>
      <c r="Q35" s="807"/>
      <c r="R35" s="807"/>
      <c r="S35" s="807"/>
      <c r="T35" s="807"/>
      <c r="U35" s="807"/>
      <c r="V35" s="807"/>
      <c r="W35" s="807"/>
      <c r="X35" s="807"/>
      <c r="Y35" s="807"/>
      <c r="Z35" s="807"/>
      <c r="AA35" s="807"/>
      <c r="AB35" s="800">
        <f t="shared" si="1"/>
        <v>0</v>
      </c>
      <c r="AC35" s="826"/>
      <c r="AD35" s="807"/>
      <c r="AE35" s="807"/>
      <c r="AF35" s="807"/>
      <c r="AG35" s="807"/>
      <c r="AH35" s="807"/>
      <c r="AI35" s="807"/>
      <c r="AJ35" s="807"/>
      <c r="AK35" s="807"/>
      <c r="AL35" s="807"/>
      <c r="AM35" s="807"/>
      <c r="AN35" s="807"/>
      <c r="AO35" s="807"/>
      <c r="AP35" s="807"/>
      <c r="AQ35" s="807"/>
      <c r="AR35" s="800">
        <f t="shared" ref="AR35:AR36" si="13">SUM(AD35:AQ35)</f>
        <v>0</v>
      </c>
      <c r="AS35" s="825"/>
      <c r="AT35" s="800">
        <f t="shared" ref="AT35:AT36" si="14">SUM(AB35,AR35)</f>
        <v>0</v>
      </c>
      <c r="AU35" s="800"/>
      <c r="AV35" s="800">
        <f t="shared" si="4"/>
        <v>0</v>
      </c>
    </row>
    <row r="36" spans="2:48">
      <c r="B36" s="741" t="s">
        <v>520</v>
      </c>
      <c r="C36" s="794"/>
      <c r="D36" s="794"/>
      <c r="E36" s="794"/>
      <c r="F36" s="794"/>
      <c r="G36" s="794"/>
      <c r="H36" s="794"/>
      <c r="I36" s="794"/>
      <c r="J36" s="794"/>
      <c r="K36" s="794"/>
      <c r="L36" s="794"/>
      <c r="M36" s="794"/>
      <c r="N36" s="794"/>
      <c r="O36" s="794"/>
      <c r="P36" s="794"/>
      <c r="Q36" s="794"/>
      <c r="R36" s="794"/>
      <c r="S36" s="794"/>
      <c r="T36" s="794"/>
      <c r="U36" s="794"/>
      <c r="V36" s="794"/>
      <c r="W36" s="794"/>
      <c r="X36" s="794"/>
      <c r="Y36" s="794"/>
      <c r="Z36" s="794"/>
      <c r="AA36" s="794"/>
      <c r="AB36" s="800">
        <f t="shared" si="1"/>
        <v>0</v>
      </c>
      <c r="AC36" s="825"/>
      <c r="AD36" s="794"/>
      <c r="AE36" s="794"/>
      <c r="AF36" s="794"/>
      <c r="AG36" s="794"/>
      <c r="AH36" s="794"/>
      <c r="AI36" s="794"/>
      <c r="AJ36" s="794"/>
      <c r="AK36" s="794"/>
      <c r="AL36" s="794"/>
      <c r="AM36" s="794"/>
      <c r="AN36" s="794"/>
      <c r="AO36" s="794"/>
      <c r="AP36" s="794"/>
      <c r="AQ36" s="794"/>
      <c r="AR36" s="800">
        <f t="shared" si="13"/>
        <v>0</v>
      </c>
      <c r="AS36" s="825"/>
      <c r="AT36" s="800">
        <f t="shared" si="14"/>
        <v>0</v>
      </c>
      <c r="AU36" s="800"/>
      <c r="AV36" s="800">
        <f t="shared" si="4"/>
        <v>0</v>
      </c>
    </row>
    <row r="37" spans="2:48" s="808" customFormat="1">
      <c r="B37" s="742" t="s">
        <v>522</v>
      </c>
      <c r="C37" s="807"/>
      <c r="D37" s="807"/>
      <c r="E37" s="807"/>
      <c r="F37" s="807"/>
      <c r="G37" s="807"/>
      <c r="H37" s="807"/>
      <c r="I37" s="807"/>
      <c r="J37" s="807"/>
      <c r="K37" s="807"/>
      <c r="L37" s="807"/>
      <c r="M37" s="807"/>
      <c r="N37" s="807"/>
      <c r="O37" s="807"/>
      <c r="P37" s="807"/>
      <c r="Q37" s="807"/>
      <c r="R37" s="807"/>
      <c r="S37" s="807"/>
      <c r="T37" s="807"/>
      <c r="U37" s="807"/>
      <c r="V37" s="807"/>
      <c r="W37" s="807"/>
      <c r="X37" s="807"/>
      <c r="Y37" s="807"/>
      <c r="Z37" s="807"/>
      <c r="AA37" s="807"/>
      <c r="AB37" s="796">
        <f>SUM(AB38:AB40)</f>
        <v>0</v>
      </c>
      <c r="AC37" s="826"/>
      <c r="AD37" s="807"/>
      <c r="AE37" s="807"/>
      <c r="AF37" s="807"/>
      <c r="AG37" s="807"/>
      <c r="AH37" s="807"/>
      <c r="AI37" s="807"/>
      <c r="AJ37" s="807"/>
      <c r="AK37" s="807"/>
      <c r="AL37" s="807"/>
      <c r="AM37" s="807"/>
      <c r="AN37" s="807"/>
      <c r="AO37" s="807"/>
      <c r="AP37" s="807"/>
      <c r="AQ37" s="807"/>
      <c r="AR37" s="796">
        <f>SUM(AR38:AR40)</f>
        <v>0</v>
      </c>
      <c r="AS37" s="823"/>
      <c r="AT37" s="796">
        <f>SUM(AT38:AT40)</f>
        <v>0</v>
      </c>
      <c r="AU37" s="796">
        <f t="shared" ref="AU37:AV37" si="15">SUM(AU38:AU40)</f>
        <v>0</v>
      </c>
      <c r="AV37" s="796">
        <f t="shared" si="15"/>
        <v>0</v>
      </c>
    </row>
    <row r="38" spans="2:48">
      <c r="B38" s="741" t="s">
        <v>524</v>
      </c>
      <c r="C38" s="794"/>
      <c r="D38" s="794"/>
      <c r="E38" s="794"/>
      <c r="F38" s="794"/>
      <c r="G38" s="794"/>
      <c r="H38" s="794"/>
      <c r="I38" s="794"/>
      <c r="J38" s="794"/>
      <c r="K38" s="794"/>
      <c r="L38" s="794"/>
      <c r="M38" s="794"/>
      <c r="N38" s="794"/>
      <c r="O38" s="794"/>
      <c r="P38" s="794"/>
      <c r="Q38" s="794"/>
      <c r="R38" s="794"/>
      <c r="S38" s="794"/>
      <c r="T38" s="794"/>
      <c r="U38" s="794"/>
      <c r="V38" s="794"/>
      <c r="W38" s="794"/>
      <c r="X38" s="794"/>
      <c r="Y38" s="794"/>
      <c r="Z38" s="794"/>
      <c r="AA38" s="794"/>
      <c r="AB38" s="800">
        <f t="shared" si="1"/>
        <v>0</v>
      </c>
      <c r="AC38" s="825"/>
      <c r="AD38" s="794"/>
      <c r="AE38" s="794"/>
      <c r="AF38" s="794"/>
      <c r="AG38" s="794"/>
      <c r="AH38" s="794"/>
      <c r="AI38" s="794"/>
      <c r="AJ38" s="794"/>
      <c r="AK38" s="794"/>
      <c r="AL38" s="794"/>
      <c r="AM38" s="794"/>
      <c r="AN38" s="794"/>
      <c r="AO38" s="794"/>
      <c r="AP38" s="794"/>
      <c r="AQ38" s="794"/>
      <c r="AR38" s="800">
        <f t="shared" ref="AR38:AR40" si="16">SUM(AD38:AQ38)</f>
        <v>0</v>
      </c>
      <c r="AS38" s="825"/>
      <c r="AT38" s="800">
        <f t="shared" ref="AT38:AT40" si="17">SUM(AB38,AR38)</f>
        <v>0</v>
      </c>
      <c r="AU38" s="800"/>
      <c r="AV38" s="800">
        <f t="shared" si="4"/>
        <v>0</v>
      </c>
    </row>
    <row r="39" spans="2:48" s="816" customFormat="1">
      <c r="B39" s="741" t="s">
        <v>525</v>
      </c>
      <c r="C39" s="794"/>
      <c r="D39" s="794"/>
      <c r="E39" s="794"/>
      <c r="F39" s="794"/>
      <c r="G39" s="794"/>
      <c r="H39" s="794"/>
      <c r="I39" s="794"/>
      <c r="J39" s="794"/>
      <c r="K39" s="794"/>
      <c r="L39" s="794"/>
      <c r="M39" s="794"/>
      <c r="N39" s="794"/>
      <c r="O39" s="794"/>
      <c r="P39" s="794"/>
      <c r="Q39" s="794"/>
      <c r="R39" s="794"/>
      <c r="S39" s="794"/>
      <c r="T39" s="794"/>
      <c r="U39" s="794"/>
      <c r="V39" s="794"/>
      <c r="W39" s="794"/>
      <c r="X39" s="794"/>
      <c r="Y39" s="794"/>
      <c r="Z39" s="794"/>
      <c r="AA39" s="794"/>
      <c r="AB39" s="800">
        <f t="shared" si="1"/>
        <v>0</v>
      </c>
      <c r="AC39" s="825"/>
      <c r="AD39" s="794"/>
      <c r="AE39" s="794"/>
      <c r="AF39" s="794"/>
      <c r="AG39" s="794"/>
      <c r="AH39" s="794"/>
      <c r="AI39" s="794"/>
      <c r="AJ39" s="794"/>
      <c r="AK39" s="794"/>
      <c r="AL39" s="794"/>
      <c r="AM39" s="794"/>
      <c r="AN39" s="794"/>
      <c r="AO39" s="794"/>
      <c r="AP39" s="794"/>
      <c r="AQ39" s="794"/>
      <c r="AR39" s="800">
        <f t="shared" si="16"/>
        <v>0</v>
      </c>
      <c r="AS39" s="825"/>
      <c r="AT39" s="800">
        <f t="shared" si="17"/>
        <v>0</v>
      </c>
      <c r="AU39" s="800"/>
      <c r="AV39" s="800">
        <f t="shared" si="4"/>
        <v>0</v>
      </c>
    </row>
    <row r="40" spans="2:48">
      <c r="B40" s="741" t="s">
        <v>527</v>
      </c>
      <c r="C40" s="794"/>
      <c r="D40" s="794"/>
      <c r="E40" s="794"/>
      <c r="F40" s="794"/>
      <c r="G40" s="794"/>
      <c r="H40" s="794"/>
      <c r="I40" s="794"/>
      <c r="J40" s="794"/>
      <c r="K40" s="794"/>
      <c r="L40" s="794"/>
      <c r="M40" s="794"/>
      <c r="N40" s="794"/>
      <c r="O40" s="794"/>
      <c r="P40" s="794"/>
      <c r="Q40" s="794"/>
      <c r="R40" s="794"/>
      <c r="S40" s="794"/>
      <c r="T40" s="794"/>
      <c r="U40" s="794"/>
      <c r="V40" s="794"/>
      <c r="W40" s="794"/>
      <c r="X40" s="794"/>
      <c r="Y40" s="794"/>
      <c r="Z40" s="794"/>
      <c r="AA40" s="794"/>
      <c r="AB40" s="800">
        <f t="shared" si="1"/>
        <v>0</v>
      </c>
      <c r="AC40" s="825"/>
      <c r="AD40" s="794"/>
      <c r="AE40" s="794"/>
      <c r="AF40" s="794"/>
      <c r="AG40" s="794"/>
      <c r="AH40" s="794"/>
      <c r="AI40" s="794"/>
      <c r="AJ40" s="794"/>
      <c r="AK40" s="794"/>
      <c r="AL40" s="794"/>
      <c r="AM40" s="794"/>
      <c r="AN40" s="794"/>
      <c r="AO40" s="794"/>
      <c r="AP40" s="794"/>
      <c r="AQ40" s="794"/>
      <c r="AR40" s="800">
        <f t="shared" si="16"/>
        <v>0</v>
      </c>
      <c r="AS40" s="825"/>
      <c r="AT40" s="800">
        <f t="shared" si="17"/>
        <v>0</v>
      </c>
      <c r="AU40" s="800"/>
      <c r="AV40" s="800">
        <f t="shared" si="4"/>
        <v>0</v>
      </c>
    </row>
    <row r="41" spans="2:48">
      <c r="B41" s="741"/>
      <c r="C41" s="794"/>
      <c r="D41" s="794"/>
      <c r="E41" s="794"/>
      <c r="F41" s="794"/>
      <c r="G41" s="794"/>
      <c r="H41" s="794"/>
      <c r="I41" s="794"/>
      <c r="J41" s="794"/>
      <c r="K41" s="794"/>
      <c r="L41" s="794"/>
      <c r="M41" s="794"/>
      <c r="N41" s="794"/>
      <c r="O41" s="794"/>
      <c r="P41" s="794"/>
      <c r="Q41" s="794"/>
      <c r="R41" s="794"/>
      <c r="S41" s="794"/>
      <c r="T41" s="794"/>
      <c r="U41" s="794"/>
      <c r="V41" s="794"/>
      <c r="W41" s="794"/>
      <c r="X41" s="794"/>
      <c r="Y41" s="794"/>
      <c r="Z41" s="794"/>
      <c r="AA41" s="794"/>
      <c r="AB41" s="800"/>
      <c r="AC41" s="825"/>
      <c r="AD41" s="794"/>
      <c r="AE41" s="794"/>
      <c r="AF41" s="794"/>
      <c r="AG41" s="794"/>
      <c r="AH41" s="794"/>
      <c r="AI41" s="794"/>
      <c r="AJ41" s="794"/>
      <c r="AK41" s="794"/>
      <c r="AL41" s="794"/>
      <c r="AM41" s="794"/>
      <c r="AN41" s="794"/>
      <c r="AO41" s="794"/>
      <c r="AP41" s="794"/>
      <c r="AQ41" s="794"/>
      <c r="AR41" s="800"/>
      <c r="AS41" s="825"/>
      <c r="AT41" s="800"/>
      <c r="AU41" s="800"/>
      <c r="AV41" s="800"/>
    </row>
    <row r="42" spans="2:48">
      <c r="B42" s="809" t="s">
        <v>615</v>
      </c>
      <c r="C42" s="811">
        <f>SUM(C15:C41)</f>
        <v>0</v>
      </c>
      <c r="D42" s="810">
        <f t="shared" ref="D42:AA42" si="18">SUM(D15:D41)</f>
        <v>0</v>
      </c>
      <c r="E42" s="810">
        <f t="shared" si="18"/>
        <v>164385.81</v>
      </c>
      <c r="F42" s="810">
        <f t="shared" si="18"/>
        <v>0</v>
      </c>
      <c r="G42" s="810">
        <f t="shared" si="18"/>
        <v>0</v>
      </c>
      <c r="H42" s="810">
        <f t="shared" si="18"/>
        <v>0</v>
      </c>
      <c r="I42" s="810">
        <f t="shared" si="18"/>
        <v>0</v>
      </c>
      <c r="J42" s="810">
        <f t="shared" si="18"/>
        <v>0</v>
      </c>
      <c r="K42" s="810">
        <f t="shared" si="18"/>
        <v>103183.93000000001</v>
      </c>
      <c r="L42" s="810">
        <f t="shared" si="18"/>
        <v>0</v>
      </c>
      <c r="M42" s="810">
        <f t="shared" si="18"/>
        <v>0</v>
      </c>
      <c r="N42" s="810">
        <f t="shared" si="18"/>
        <v>0</v>
      </c>
      <c r="O42" s="810">
        <f t="shared" si="18"/>
        <v>0</v>
      </c>
      <c r="P42" s="810">
        <f t="shared" si="18"/>
        <v>0</v>
      </c>
      <c r="Q42" s="810">
        <f t="shared" si="18"/>
        <v>0</v>
      </c>
      <c r="R42" s="810">
        <f t="shared" si="18"/>
        <v>0</v>
      </c>
      <c r="S42" s="810">
        <f t="shared" si="18"/>
        <v>0</v>
      </c>
      <c r="T42" s="810">
        <f t="shared" si="18"/>
        <v>0</v>
      </c>
      <c r="U42" s="810">
        <f t="shared" si="18"/>
        <v>0</v>
      </c>
      <c r="V42" s="810">
        <f t="shared" si="18"/>
        <v>0</v>
      </c>
      <c r="W42" s="810">
        <f t="shared" si="18"/>
        <v>0</v>
      </c>
      <c r="X42" s="810">
        <f t="shared" si="18"/>
        <v>0</v>
      </c>
      <c r="Y42" s="810">
        <f t="shared" si="18"/>
        <v>0</v>
      </c>
      <c r="Z42" s="810">
        <f t="shared" si="18"/>
        <v>0</v>
      </c>
      <c r="AA42" s="810">
        <f t="shared" si="18"/>
        <v>0</v>
      </c>
      <c r="AB42" s="827">
        <f>SUM(AB14+AB22+AB24+AB27+AB34+AB37)</f>
        <v>267569.74</v>
      </c>
      <c r="AC42" s="825"/>
      <c r="AD42" s="810">
        <f t="shared" ref="AD42" si="19">SUM(AD15:AD41)</f>
        <v>0</v>
      </c>
      <c r="AE42" s="810">
        <f t="shared" ref="AE42:AQ42" si="20">SUM(AE15:AE41)</f>
        <v>0</v>
      </c>
      <c r="AF42" s="810">
        <f t="shared" si="20"/>
        <v>0</v>
      </c>
      <c r="AG42" s="810">
        <f t="shared" si="20"/>
        <v>0</v>
      </c>
      <c r="AH42" s="810">
        <f t="shared" si="20"/>
        <v>0</v>
      </c>
      <c r="AI42" s="810">
        <f t="shared" si="20"/>
        <v>0</v>
      </c>
      <c r="AJ42" s="810">
        <f t="shared" si="20"/>
        <v>0</v>
      </c>
      <c r="AK42" s="810">
        <f t="shared" si="20"/>
        <v>0</v>
      </c>
      <c r="AL42" s="810">
        <f t="shared" si="20"/>
        <v>0</v>
      </c>
      <c r="AM42" s="810">
        <f t="shared" si="20"/>
        <v>0</v>
      </c>
      <c r="AN42" s="810">
        <f t="shared" si="20"/>
        <v>0</v>
      </c>
      <c r="AO42" s="810">
        <f t="shared" si="20"/>
        <v>0</v>
      </c>
      <c r="AP42" s="810">
        <f t="shared" si="20"/>
        <v>0</v>
      </c>
      <c r="AQ42" s="810">
        <f t="shared" si="20"/>
        <v>0</v>
      </c>
      <c r="AR42" s="827">
        <f>SUM(AR14+AR22+AR24+AR27+AR34+AR37)</f>
        <v>0</v>
      </c>
      <c r="AS42" s="825"/>
      <c r="AT42" s="827">
        <f t="shared" ref="AT42:AV42" si="21">SUM(AT14+AT22+AT24+AT27+AT34+AT37)</f>
        <v>267569.74</v>
      </c>
      <c r="AU42" s="827">
        <f t="shared" si="21"/>
        <v>92832.95</v>
      </c>
      <c r="AV42" s="827">
        <f t="shared" si="21"/>
        <v>360402.69</v>
      </c>
    </row>
    <row r="43" spans="2:48" s="816" customFormat="1" ht="15" customHeight="1">
      <c r="B43" s="828"/>
      <c r="C43" s="829"/>
      <c r="D43" s="829"/>
      <c r="E43" s="829"/>
      <c r="F43" s="829"/>
      <c r="G43" s="829"/>
      <c r="H43" s="829"/>
      <c r="I43" s="829"/>
      <c r="J43" s="829"/>
      <c r="K43" s="829"/>
      <c r="L43" s="829"/>
      <c r="M43" s="829"/>
      <c r="N43" s="829"/>
      <c r="O43" s="829"/>
      <c r="P43" s="829"/>
      <c r="Q43" s="829"/>
      <c r="R43" s="829"/>
      <c r="S43" s="829"/>
      <c r="T43" s="829"/>
      <c r="U43" s="829"/>
      <c r="V43" s="829"/>
      <c r="W43" s="829"/>
      <c r="X43" s="829"/>
      <c r="Y43" s="829"/>
      <c r="Z43" s="829"/>
      <c r="AA43" s="829"/>
      <c r="AB43" s="830"/>
      <c r="AC43" s="830"/>
      <c r="AD43" s="829"/>
      <c r="AE43" s="829"/>
      <c r="AF43" s="829"/>
      <c r="AG43" s="829"/>
      <c r="AH43" s="829"/>
      <c r="AI43" s="829"/>
      <c r="AJ43" s="829"/>
      <c r="AK43" s="829"/>
      <c r="AL43" s="829"/>
      <c r="AM43" s="829"/>
      <c r="AN43" s="829"/>
      <c r="AO43" s="829"/>
      <c r="AP43" s="829"/>
      <c r="AQ43" s="829"/>
      <c r="AR43" s="830"/>
      <c r="AS43" s="830"/>
      <c r="AT43" s="830"/>
      <c r="AU43" s="830"/>
      <c r="AV43" s="830"/>
    </row>
    <row r="44" spans="2:48">
      <c r="B44" s="743" t="s">
        <v>617</v>
      </c>
      <c r="C44" s="794"/>
      <c r="D44" s="794"/>
      <c r="E44" s="794"/>
      <c r="F44" s="794"/>
      <c r="G44" s="794"/>
      <c r="H44" s="794"/>
      <c r="I44" s="794"/>
      <c r="J44" s="794"/>
      <c r="K44" s="794"/>
      <c r="L44" s="794"/>
      <c r="M44" s="794"/>
      <c r="N44" s="794"/>
      <c r="O44" s="794"/>
      <c r="P44" s="794"/>
      <c r="Q44" s="794"/>
      <c r="R44" s="794"/>
      <c r="S44" s="794"/>
      <c r="T44" s="794"/>
      <c r="U44" s="794"/>
      <c r="V44" s="794"/>
      <c r="W44" s="794"/>
      <c r="X44" s="794"/>
      <c r="Y44" s="794"/>
      <c r="Z44" s="794"/>
      <c r="AA44" s="794"/>
      <c r="AB44" s="825"/>
      <c r="AC44" s="825"/>
      <c r="AD44" s="794"/>
      <c r="AE44" s="794"/>
      <c r="AF44" s="794"/>
      <c r="AG44" s="794"/>
      <c r="AH44" s="794"/>
      <c r="AI44" s="794"/>
      <c r="AJ44" s="794"/>
      <c r="AK44" s="794"/>
      <c r="AL44" s="794"/>
      <c r="AM44" s="794"/>
      <c r="AN44" s="794"/>
      <c r="AO44" s="794"/>
      <c r="AP44" s="794"/>
      <c r="AQ44" s="794"/>
      <c r="AR44" s="825"/>
      <c r="AS44" s="825"/>
      <c r="AT44" s="825"/>
      <c r="AU44" s="825"/>
      <c r="AV44" s="825"/>
    </row>
    <row r="45" spans="2:48" s="808" customFormat="1">
      <c r="B45" s="744" t="s">
        <v>530</v>
      </c>
      <c r="C45" s="807"/>
      <c r="D45" s="807"/>
      <c r="E45" s="807"/>
      <c r="F45" s="807"/>
      <c r="G45" s="807"/>
      <c r="H45" s="807"/>
      <c r="I45" s="807"/>
      <c r="J45" s="807"/>
      <c r="K45" s="807"/>
      <c r="L45" s="807"/>
      <c r="M45" s="807"/>
      <c r="N45" s="807"/>
      <c r="O45" s="807"/>
      <c r="P45" s="807"/>
      <c r="Q45" s="807"/>
      <c r="R45" s="807"/>
      <c r="S45" s="807"/>
      <c r="T45" s="807"/>
      <c r="U45" s="807"/>
      <c r="V45" s="807"/>
      <c r="W45" s="807"/>
      <c r="X45" s="807"/>
      <c r="Y45" s="807"/>
      <c r="Z45" s="807"/>
      <c r="AA45" s="807"/>
      <c r="AB45" s="796">
        <f>SUM(AB46:AB47)</f>
        <v>0</v>
      </c>
      <c r="AC45" s="826"/>
      <c r="AD45" s="807"/>
      <c r="AE45" s="807"/>
      <c r="AF45" s="807"/>
      <c r="AG45" s="807"/>
      <c r="AH45" s="807"/>
      <c r="AI45" s="807"/>
      <c r="AJ45" s="807"/>
      <c r="AK45" s="807"/>
      <c r="AL45" s="807"/>
      <c r="AM45" s="807"/>
      <c r="AN45" s="807"/>
      <c r="AO45" s="807"/>
      <c r="AP45" s="807"/>
      <c r="AQ45" s="807"/>
      <c r="AR45" s="796">
        <f>SUM(AR46:AR47)</f>
        <v>0</v>
      </c>
      <c r="AS45" s="823"/>
      <c r="AT45" s="796">
        <f>SUM(AT46:AT47)</f>
        <v>0</v>
      </c>
      <c r="AU45" s="796">
        <f t="shared" ref="AU45:AV45" si="22">SUM(AU46:AU47)</f>
        <v>0</v>
      </c>
      <c r="AV45" s="796">
        <f t="shared" si="22"/>
        <v>0</v>
      </c>
    </row>
    <row r="46" spans="2:48" s="808" customFormat="1">
      <c r="B46" s="741" t="s">
        <v>618</v>
      </c>
      <c r="C46" s="807"/>
      <c r="D46" s="807"/>
      <c r="E46" s="807"/>
      <c r="F46" s="807"/>
      <c r="G46" s="807"/>
      <c r="H46" s="807"/>
      <c r="I46" s="807"/>
      <c r="J46" s="807"/>
      <c r="K46" s="807"/>
      <c r="L46" s="807"/>
      <c r="M46" s="807"/>
      <c r="N46" s="807"/>
      <c r="O46" s="807"/>
      <c r="P46" s="807"/>
      <c r="Q46" s="807"/>
      <c r="R46" s="807"/>
      <c r="S46" s="807"/>
      <c r="T46" s="807"/>
      <c r="U46" s="807"/>
      <c r="V46" s="807"/>
      <c r="W46" s="807"/>
      <c r="X46" s="807"/>
      <c r="Y46" s="807"/>
      <c r="Z46" s="807"/>
      <c r="AA46" s="807"/>
      <c r="AB46" s="800">
        <f t="shared" si="1"/>
        <v>0</v>
      </c>
      <c r="AC46" s="826"/>
      <c r="AD46" s="807"/>
      <c r="AE46" s="807"/>
      <c r="AF46" s="807"/>
      <c r="AG46" s="807"/>
      <c r="AH46" s="807"/>
      <c r="AI46" s="807"/>
      <c r="AJ46" s="807"/>
      <c r="AK46" s="807"/>
      <c r="AL46" s="807"/>
      <c r="AM46" s="807"/>
      <c r="AN46" s="807"/>
      <c r="AO46" s="807"/>
      <c r="AP46" s="807"/>
      <c r="AQ46" s="807"/>
      <c r="AR46" s="800">
        <f t="shared" ref="AR46:AR47" si="23">SUM(AD46:AQ46)</f>
        <v>0</v>
      </c>
      <c r="AS46" s="825"/>
      <c r="AT46" s="800">
        <f t="shared" ref="AT46:AT47" si="24">SUM(AB46,AR46)</f>
        <v>0</v>
      </c>
      <c r="AU46" s="800"/>
      <c r="AV46" s="800">
        <f t="shared" ref="AV46:AV47" si="25">SUM(AT46,AU46)</f>
        <v>0</v>
      </c>
    </row>
    <row r="47" spans="2:48">
      <c r="B47" s="741" t="s">
        <v>1719</v>
      </c>
      <c r="C47" s="794"/>
      <c r="D47" s="794"/>
      <c r="E47" s="794"/>
      <c r="F47" s="794"/>
      <c r="G47" s="794"/>
      <c r="H47" s="794"/>
      <c r="I47" s="794"/>
      <c r="J47" s="794"/>
      <c r="K47" s="794"/>
      <c r="L47" s="794"/>
      <c r="M47" s="794"/>
      <c r="N47" s="794"/>
      <c r="O47" s="794"/>
      <c r="P47" s="794"/>
      <c r="Q47" s="794"/>
      <c r="R47" s="794"/>
      <c r="S47" s="794"/>
      <c r="T47" s="794"/>
      <c r="U47" s="794"/>
      <c r="V47" s="794"/>
      <c r="W47" s="794"/>
      <c r="X47" s="794"/>
      <c r="Y47" s="794"/>
      <c r="Z47" s="794"/>
      <c r="AA47" s="794"/>
      <c r="AB47" s="800">
        <f t="shared" si="1"/>
        <v>0</v>
      </c>
      <c r="AC47" s="825"/>
      <c r="AD47" s="794"/>
      <c r="AE47" s="794"/>
      <c r="AF47" s="794"/>
      <c r="AG47" s="794"/>
      <c r="AH47" s="794"/>
      <c r="AI47" s="794"/>
      <c r="AJ47" s="794"/>
      <c r="AK47" s="794"/>
      <c r="AL47" s="794"/>
      <c r="AM47" s="794"/>
      <c r="AN47" s="794"/>
      <c r="AO47" s="794"/>
      <c r="AP47" s="794"/>
      <c r="AQ47" s="794"/>
      <c r="AR47" s="800">
        <f t="shared" si="23"/>
        <v>0</v>
      </c>
      <c r="AS47" s="825"/>
      <c r="AT47" s="800">
        <f t="shared" si="24"/>
        <v>0</v>
      </c>
      <c r="AU47" s="800"/>
      <c r="AV47" s="800">
        <f t="shared" si="25"/>
        <v>0</v>
      </c>
    </row>
    <row r="48" spans="2:48" s="808" customFormat="1">
      <c r="B48" s="744" t="s">
        <v>531</v>
      </c>
      <c r="C48" s="807"/>
      <c r="D48" s="807"/>
      <c r="E48" s="807"/>
      <c r="F48" s="807"/>
      <c r="G48" s="807"/>
      <c r="H48" s="807"/>
      <c r="I48" s="807"/>
      <c r="J48" s="807"/>
      <c r="K48" s="807"/>
      <c r="L48" s="807"/>
      <c r="M48" s="807"/>
      <c r="N48" s="807"/>
      <c r="O48" s="807"/>
      <c r="P48" s="807"/>
      <c r="Q48" s="807"/>
      <c r="R48" s="807"/>
      <c r="S48" s="807"/>
      <c r="T48" s="807"/>
      <c r="U48" s="807"/>
      <c r="V48" s="807"/>
      <c r="W48" s="807"/>
      <c r="X48" s="807"/>
      <c r="Y48" s="807"/>
      <c r="Z48" s="807"/>
      <c r="AA48" s="807"/>
      <c r="AB48" s="796">
        <f>SUM(AB49)</f>
        <v>0</v>
      </c>
      <c r="AC48" s="826"/>
      <c r="AD48" s="807"/>
      <c r="AE48" s="807"/>
      <c r="AF48" s="807"/>
      <c r="AG48" s="807"/>
      <c r="AH48" s="807"/>
      <c r="AI48" s="807"/>
      <c r="AJ48" s="807"/>
      <c r="AK48" s="807"/>
      <c r="AL48" s="807"/>
      <c r="AM48" s="807"/>
      <c r="AN48" s="807"/>
      <c r="AO48" s="807"/>
      <c r="AP48" s="807"/>
      <c r="AQ48" s="807"/>
      <c r="AR48" s="796">
        <f>SUM(AR49)</f>
        <v>0</v>
      </c>
      <c r="AS48" s="823"/>
      <c r="AT48" s="796">
        <f>SUM(AT49)</f>
        <v>0</v>
      </c>
      <c r="AU48" s="796">
        <f>SUM(AU49)</f>
        <v>0</v>
      </c>
      <c r="AV48" s="796">
        <f>SUM(AV49)</f>
        <v>0</v>
      </c>
    </row>
    <row r="49" spans="2:48">
      <c r="B49" s="741" t="s">
        <v>532</v>
      </c>
      <c r="C49" s="794"/>
      <c r="D49" s="794"/>
      <c r="E49" s="794"/>
      <c r="F49" s="794"/>
      <c r="G49" s="794"/>
      <c r="H49" s="794"/>
      <c r="I49" s="794"/>
      <c r="J49" s="794"/>
      <c r="K49" s="794"/>
      <c r="L49" s="794"/>
      <c r="M49" s="794"/>
      <c r="N49" s="794"/>
      <c r="O49" s="794"/>
      <c r="P49" s="794"/>
      <c r="Q49" s="794"/>
      <c r="R49" s="794"/>
      <c r="S49" s="794"/>
      <c r="T49" s="794"/>
      <c r="U49" s="794"/>
      <c r="V49" s="794"/>
      <c r="W49" s="794"/>
      <c r="X49" s="794"/>
      <c r="Y49" s="794"/>
      <c r="Z49" s="794"/>
      <c r="AA49" s="794"/>
      <c r="AB49" s="800">
        <f t="shared" si="1"/>
        <v>0</v>
      </c>
      <c r="AC49" s="825"/>
      <c r="AD49" s="794"/>
      <c r="AE49" s="794"/>
      <c r="AF49" s="794"/>
      <c r="AG49" s="794"/>
      <c r="AH49" s="794"/>
      <c r="AI49" s="794"/>
      <c r="AJ49" s="794"/>
      <c r="AK49" s="794"/>
      <c r="AL49" s="794"/>
      <c r="AM49" s="794"/>
      <c r="AN49" s="794"/>
      <c r="AO49" s="794"/>
      <c r="AP49" s="794"/>
      <c r="AQ49" s="794"/>
      <c r="AR49" s="800">
        <f>SUM(AD49:AQ49)</f>
        <v>0</v>
      </c>
      <c r="AS49" s="825"/>
      <c r="AT49" s="800">
        <f>SUM(AB49,AR49)</f>
        <v>0</v>
      </c>
      <c r="AU49" s="800"/>
      <c r="AV49" s="800">
        <f t="shared" ref="AV49:AV52" si="26">SUM(AT49,AU49)</f>
        <v>0</v>
      </c>
    </row>
    <row r="50" spans="2:48" s="808" customFormat="1">
      <c r="B50" s="744" t="s">
        <v>534</v>
      </c>
      <c r="C50" s="807"/>
      <c r="D50" s="807"/>
      <c r="E50" s="807"/>
      <c r="F50" s="807"/>
      <c r="G50" s="807"/>
      <c r="H50" s="807"/>
      <c r="I50" s="807"/>
      <c r="J50" s="807"/>
      <c r="K50" s="807"/>
      <c r="L50" s="807"/>
      <c r="M50" s="807"/>
      <c r="N50" s="807"/>
      <c r="O50" s="807"/>
      <c r="P50" s="807"/>
      <c r="Q50" s="807"/>
      <c r="R50" s="807"/>
      <c r="S50" s="807"/>
      <c r="T50" s="807"/>
      <c r="U50" s="807"/>
      <c r="V50" s="807"/>
      <c r="W50" s="807"/>
      <c r="X50" s="807"/>
      <c r="Y50" s="807"/>
      <c r="Z50" s="807"/>
      <c r="AA50" s="807"/>
      <c r="AB50" s="796">
        <f>SUM(AB51:AB52)</f>
        <v>0</v>
      </c>
      <c r="AC50" s="826"/>
      <c r="AD50" s="807"/>
      <c r="AE50" s="807"/>
      <c r="AF50" s="807"/>
      <c r="AG50" s="807"/>
      <c r="AH50" s="807"/>
      <c r="AI50" s="807"/>
      <c r="AJ50" s="807"/>
      <c r="AK50" s="807"/>
      <c r="AL50" s="807"/>
      <c r="AM50" s="807"/>
      <c r="AN50" s="807"/>
      <c r="AO50" s="807"/>
      <c r="AP50" s="807"/>
      <c r="AQ50" s="807"/>
      <c r="AR50" s="796">
        <f>SUM(AR51:AR52)</f>
        <v>0</v>
      </c>
      <c r="AS50" s="823"/>
      <c r="AT50" s="796">
        <f>SUM(AT51:AT52)</f>
        <v>0</v>
      </c>
      <c r="AU50" s="796">
        <f t="shared" ref="AU50:AV50" si="27">SUM(AU51:AU52)</f>
        <v>0</v>
      </c>
      <c r="AV50" s="796">
        <f t="shared" si="27"/>
        <v>0</v>
      </c>
    </row>
    <row r="51" spans="2:48">
      <c r="B51" s="741" t="s">
        <v>536</v>
      </c>
      <c r="C51" s="794"/>
      <c r="D51" s="794"/>
      <c r="E51" s="794"/>
      <c r="F51" s="794"/>
      <c r="G51" s="794"/>
      <c r="H51" s="794"/>
      <c r="I51" s="794"/>
      <c r="J51" s="794"/>
      <c r="K51" s="794"/>
      <c r="L51" s="794"/>
      <c r="M51" s="794"/>
      <c r="N51" s="794"/>
      <c r="O51" s="794"/>
      <c r="P51" s="794"/>
      <c r="Q51" s="794"/>
      <c r="R51" s="794"/>
      <c r="S51" s="794"/>
      <c r="T51" s="794"/>
      <c r="U51" s="794"/>
      <c r="V51" s="794"/>
      <c r="W51" s="794"/>
      <c r="X51" s="794"/>
      <c r="Y51" s="794"/>
      <c r="Z51" s="794"/>
      <c r="AA51" s="794"/>
      <c r="AB51" s="800">
        <f t="shared" si="1"/>
        <v>0</v>
      </c>
      <c r="AC51" s="825"/>
      <c r="AD51" s="794"/>
      <c r="AE51" s="794"/>
      <c r="AF51" s="794"/>
      <c r="AG51" s="794"/>
      <c r="AH51" s="794"/>
      <c r="AI51" s="794"/>
      <c r="AJ51" s="794"/>
      <c r="AK51" s="794"/>
      <c r="AL51" s="794"/>
      <c r="AM51" s="794"/>
      <c r="AN51" s="794"/>
      <c r="AO51" s="794"/>
      <c r="AP51" s="794"/>
      <c r="AQ51" s="794"/>
      <c r="AR51" s="800">
        <f t="shared" ref="AR51:AR52" si="28">SUM(AD51:AQ51)</f>
        <v>0</v>
      </c>
      <c r="AS51" s="825"/>
      <c r="AT51" s="800">
        <f t="shared" ref="AT51:AT52" si="29">SUM(AB51,AR51)</f>
        <v>0</v>
      </c>
      <c r="AU51" s="800"/>
      <c r="AV51" s="800">
        <f t="shared" si="26"/>
        <v>0</v>
      </c>
    </row>
    <row r="52" spans="2:48" s="808" customFormat="1">
      <c r="B52" s="741" t="s">
        <v>538</v>
      </c>
      <c r="C52" s="807"/>
      <c r="D52" s="807"/>
      <c r="E52" s="807"/>
      <c r="F52" s="807"/>
      <c r="G52" s="807"/>
      <c r="H52" s="807"/>
      <c r="I52" s="807"/>
      <c r="J52" s="807"/>
      <c r="K52" s="807"/>
      <c r="L52" s="807"/>
      <c r="M52" s="807"/>
      <c r="N52" s="807"/>
      <c r="O52" s="807"/>
      <c r="P52" s="807"/>
      <c r="Q52" s="807"/>
      <c r="R52" s="807"/>
      <c r="S52" s="807"/>
      <c r="T52" s="807"/>
      <c r="U52" s="807"/>
      <c r="V52" s="807"/>
      <c r="W52" s="807"/>
      <c r="X52" s="807"/>
      <c r="Y52" s="807"/>
      <c r="Z52" s="807"/>
      <c r="AA52" s="807"/>
      <c r="AB52" s="800">
        <f t="shared" si="1"/>
        <v>0</v>
      </c>
      <c r="AC52" s="826"/>
      <c r="AD52" s="807"/>
      <c r="AE52" s="807"/>
      <c r="AF52" s="807"/>
      <c r="AG52" s="807"/>
      <c r="AH52" s="807"/>
      <c r="AI52" s="807"/>
      <c r="AJ52" s="807"/>
      <c r="AK52" s="807"/>
      <c r="AL52" s="807"/>
      <c r="AM52" s="807"/>
      <c r="AN52" s="807"/>
      <c r="AO52" s="807"/>
      <c r="AP52" s="807"/>
      <c r="AQ52" s="807"/>
      <c r="AR52" s="800">
        <f t="shared" si="28"/>
        <v>0</v>
      </c>
      <c r="AS52" s="825"/>
      <c r="AT52" s="800">
        <f t="shared" si="29"/>
        <v>0</v>
      </c>
      <c r="AU52" s="800"/>
      <c r="AV52" s="800">
        <f t="shared" si="26"/>
        <v>0</v>
      </c>
    </row>
    <row r="53" spans="2:48" s="808" customFormat="1">
      <c r="B53" s="747" t="s">
        <v>1068</v>
      </c>
      <c r="C53" s="807"/>
      <c r="D53" s="807"/>
      <c r="E53" s="807"/>
      <c r="F53" s="807"/>
      <c r="G53" s="807"/>
      <c r="H53" s="807"/>
      <c r="I53" s="807"/>
      <c r="J53" s="807"/>
      <c r="K53" s="807"/>
      <c r="L53" s="807"/>
      <c r="M53" s="807"/>
      <c r="N53" s="807"/>
      <c r="O53" s="807"/>
      <c r="P53" s="807"/>
      <c r="Q53" s="807"/>
      <c r="R53" s="807"/>
      <c r="S53" s="807"/>
      <c r="T53" s="807"/>
      <c r="U53" s="807"/>
      <c r="V53" s="807"/>
      <c r="W53" s="807"/>
      <c r="X53" s="807"/>
      <c r="Y53" s="807"/>
      <c r="Z53" s="807"/>
      <c r="AA53" s="807"/>
      <c r="AB53" s="796">
        <f>SUM(AB54)</f>
        <v>0</v>
      </c>
      <c r="AC53" s="826"/>
      <c r="AD53" s="807"/>
      <c r="AE53" s="807"/>
      <c r="AF53" s="807"/>
      <c r="AG53" s="807"/>
      <c r="AH53" s="807"/>
      <c r="AI53" s="807"/>
      <c r="AJ53" s="807"/>
      <c r="AK53" s="807"/>
      <c r="AL53" s="807"/>
      <c r="AM53" s="807"/>
      <c r="AN53" s="807"/>
      <c r="AO53" s="807"/>
      <c r="AP53" s="807"/>
      <c r="AQ53" s="807"/>
      <c r="AR53" s="796">
        <f>SUM(AR54)</f>
        <v>0</v>
      </c>
      <c r="AS53" s="823"/>
      <c r="AT53" s="796">
        <f>SUM(AT54)</f>
        <v>0</v>
      </c>
      <c r="AU53" s="796">
        <f t="shared" ref="AU53:AV53" si="30">SUM(AU54)</f>
        <v>0</v>
      </c>
      <c r="AV53" s="796">
        <f t="shared" si="30"/>
        <v>0</v>
      </c>
    </row>
    <row r="54" spans="2:48">
      <c r="B54" s="741" t="s">
        <v>1534</v>
      </c>
      <c r="C54" s="794"/>
      <c r="D54" s="794"/>
      <c r="E54" s="794"/>
      <c r="F54" s="794"/>
      <c r="G54" s="794"/>
      <c r="H54" s="794"/>
      <c r="I54" s="794"/>
      <c r="J54" s="794"/>
      <c r="K54" s="794"/>
      <c r="L54" s="794"/>
      <c r="M54" s="794"/>
      <c r="N54" s="794"/>
      <c r="O54" s="794"/>
      <c r="P54" s="794"/>
      <c r="Q54" s="794"/>
      <c r="R54" s="794"/>
      <c r="S54" s="794"/>
      <c r="T54" s="794"/>
      <c r="U54" s="794"/>
      <c r="V54" s="794"/>
      <c r="W54" s="794"/>
      <c r="X54" s="794"/>
      <c r="Y54" s="794"/>
      <c r="Z54" s="794"/>
      <c r="AA54" s="794"/>
      <c r="AB54" s="800">
        <f t="shared" si="1"/>
        <v>0</v>
      </c>
      <c r="AC54" s="825"/>
      <c r="AD54" s="794"/>
      <c r="AE54" s="794"/>
      <c r="AF54" s="794"/>
      <c r="AG54" s="794"/>
      <c r="AH54" s="794"/>
      <c r="AI54" s="794"/>
      <c r="AJ54" s="794"/>
      <c r="AK54" s="794"/>
      <c r="AL54" s="794"/>
      <c r="AM54" s="794"/>
      <c r="AN54" s="794"/>
      <c r="AO54" s="794"/>
      <c r="AP54" s="794"/>
      <c r="AQ54" s="794"/>
      <c r="AR54" s="800">
        <f>SUM(AD54:AQ54)</f>
        <v>0</v>
      </c>
      <c r="AS54" s="825"/>
      <c r="AT54" s="800">
        <f>SUM(AB54,AR54)</f>
        <v>0</v>
      </c>
      <c r="AU54" s="800"/>
      <c r="AV54" s="800">
        <f t="shared" ref="AV54:AV61" si="31">SUM(AT54,AU54)</f>
        <v>0</v>
      </c>
    </row>
    <row r="55" spans="2:48" s="808" customFormat="1" ht="22.5">
      <c r="B55" s="747" t="s">
        <v>541</v>
      </c>
      <c r="C55" s="807"/>
      <c r="D55" s="807"/>
      <c r="E55" s="807"/>
      <c r="F55" s="807"/>
      <c r="G55" s="807"/>
      <c r="H55" s="807"/>
      <c r="I55" s="807"/>
      <c r="J55" s="807"/>
      <c r="K55" s="807"/>
      <c r="L55" s="807"/>
      <c r="M55" s="807"/>
      <c r="N55" s="807"/>
      <c r="O55" s="807"/>
      <c r="P55" s="807"/>
      <c r="Q55" s="807"/>
      <c r="R55" s="807"/>
      <c r="S55" s="807"/>
      <c r="T55" s="807"/>
      <c r="U55" s="807"/>
      <c r="V55" s="807"/>
      <c r="W55" s="807"/>
      <c r="X55" s="807"/>
      <c r="Y55" s="807"/>
      <c r="Z55" s="807"/>
      <c r="AA55" s="807"/>
      <c r="AB55" s="796">
        <f>SUM(AB56:AB61)</f>
        <v>0</v>
      </c>
      <c r="AC55" s="826"/>
      <c r="AD55" s="807"/>
      <c r="AE55" s="807"/>
      <c r="AF55" s="807"/>
      <c r="AG55" s="807"/>
      <c r="AH55" s="807"/>
      <c r="AI55" s="807"/>
      <c r="AJ55" s="807"/>
      <c r="AK55" s="807"/>
      <c r="AL55" s="807"/>
      <c r="AM55" s="807"/>
      <c r="AN55" s="807"/>
      <c r="AO55" s="807"/>
      <c r="AP55" s="807"/>
      <c r="AQ55" s="807"/>
      <c r="AR55" s="796">
        <f>SUM(AR56:AR61)</f>
        <v>0</v>
      </c>
      <c r="AS55" s="823"/>
      <c r="AT55" s="796">
        <f>SUM(AT56:AT61)</f>
        <v>0</v>
      </c>
      <c r="AU55" s="796">
        <f t="shared" ref="AU55:AV55" si="32">SUM(AU56:AU61)</f>
        <v>0</v>
      </c>
      <c r="AV55" s="796">
        <f t="shared" si="32"/>
        <v>0</v>
      </c>
    </row>
    <row r="56" spans="2:48">
      <c r="B56" s="741" t="s">
        <v>543</v>
      </c>
      <c r="C56" s="794"/>
      <c r="D56" s="794"/>
      <c r="E56" s="794"/>
      <c r="F56" s="794"/>
      <c r="G56" s="794"/>
      <c r="H56" s="794"/>
      <c r="I56" s="794"/>
      <c r="J56" s="794"/>
      <c r="K56" s="794"/>
      <c r="L56" s="794"/>
      <c r="M56" s="794"/>
      <c r="N56" s="794"/>
      <c r="O56" s="794"/>
      <c r="P56" s="794"/>
      <c r="Q56" s="794"/>
      <c r="R56" s="794"/>
      <c r="S56" s="794"/>
      <c r="T56" s="794"/>
      <c r="U56" s="794"/>
      <c r="V56" s="794"/>
      <c r="W56" s="794"/>
      <c r="X56" s="794"/>
      <c r="Y56" s="794"/>
      <c r="Z56" s="794"/>
      <c r="AA56" s="794"/>
      <c r="AB56" s="800">
        <f t="shared" si="1"/>
        <v>0</v>
      </c>
      <c r="AC56" s="825"/>
      <c r="AD56" s="794"/>
      <c r="AE56" s="794"/>
      <c r="AF56" s="794"/>
      <c r="AG56" s="794"/>
      <c r="AH56" s="794"/>
      <c r="AI56" s="794"/>
      <c r="AJ56" s="794"/>
      <c r="AK56" s="794"/>
      <c r="AL56" s="794"/>
      <c r="AM56" s="794"/>
      <c r="AN56" s="794"/>
      <c r="AO56" s="794"/>
      <c r="AP56" s="794"/>
      <c r="AQ56" s="794"/>
      <c r="AR56" s="800">
        <f t="shared" ref="AR56:AR61" si="33">SUM(AD56:AQ56)</f>
        <v>0</v>
      </c>
      <c r="AS56" s="825"/>
      <c r="AT56" s="800">
        <f t="shared" ref="AT56:AT61" si="34">SUM(AB56,AR56)</f>
        <v>0</v>
      </c>
      <c r="AU56" s="800"/>
      <c r="AV56" s="800">
        <f t="shared" si="31"/>
        <v>0</v>
      </c>
    </row>
    <row r="57" spans="2:48">
      <c r="B57" s="741" t="s">
        <v>620</v>
      </c>
      <c r="C57" s="794"/>
      <c r="D57" s="794"/>
      <c r="E57" s="794"/>
      <c r="F57" s="794"/>
      <c r="G57" s="794"/>
      <c r="H57" s="794"/>
      <c r="I57" s="794"/>
      <c r="J57" s="794"/>
      <c r="K57" s="794"/>
      <c r="L57" s="794"/>
      <c r="M57" s="794"/>
      <c r="N57" s="794"/>
      <c r="O57" s="794"/>
      <c r="P57" s="794"/>
      <c r="Q57" s="794"/>
      <c r="R57" s="794"/>
      <c r="S57" s="794"/>
      <c r="T57" s="794"/>
      <c r="U57" s="794"/>
      <c r="V57" s="794"/>
      <c r="W57" s="794"/>
      <c r="X57" s="794"/>
      <c r="Y57" s="794"/>
      <c r="Z57" s="794"/>
      <c r="AA57" s="794"/>
      <c r="AB57" s="800">
        <f t="shared" si="1"/>
        <v>0</v>
      </c>
      <c r="AC57" s="825"/>
      <c r="AD57" s="794"/>
      <c r="AE57" s="794"/>
      <c r="AF57" s="794"/>
      <c r="AG57" s="794"/>
      <c r="AH57" s="794"/>
      <c r="AI57" s="794"/>
      <c r="AJ57" s="794"/>
      <c r="AK57" s="794"/>
      <c r="AL57" s="794"/>
      <c r="AM57" s="794"/>
      <c r="AN57" s="794"/>
      <c r="AO57" s="794"/>
      <c r="AP57" s="794"/>
      <c r="AQ57" s="794"/>
      <c r="AR57" s="800">
        <f t="shared" si="33"/>
        <v>0</v>
      </c>
      <c r="AS57" s="825"/>
      <c r="AT57" s="800">
        <f t="shared" si="34"/>
        <v>0</v>
      </c>
      <c r="AU57" s="800"/>
      <c r="AV57" s="800">
        <f t="shared" si="31"/>
        <v>0</v>
      </c>
    </row>
    <row r="58" spans="2:48">
      <c r="B58" s="741" t="s">
        <v>546</v>
      </c>
      <c r="C58" s="794"/>
      <c r="D58" s="794"/>
      <c r="E58" s="794"/>
      <c r="F58" s="794"/>
      <c r="G58" s="794"/>
      <c r="H58" s="794"/>
      <c r="I58" s="794"/>
      <c r="J58" s="794"/>
      <c r="K58" s="794"/>
      <c r="L58" s="794"/>
      <c r="M58" s="794"/>
      <c r="N58" s="794"/>
      <c r="O58" s="794"/>
      <c r="P58" s="794"/>
      <c r="Q58" s="794"/>
      <c r="R58" s="794"/>
      <c r="S58" s="794"/>
      <c r="T58" s="794"/>
      <c r="U58" s="794"/>
      <c r="V58" s="794"/>
      <c r="W58" s="794"/>
      <c r="X58" s="794"/>
      <c r="Y58" s="794"/>
      <c r="Z58" s="794"/>
      <c r="AA58" s="794"/>
      <c r="AB58" s="800">
        <f t="shared" si="1"/>
        <v>0</v>
      </c>
      <c r="AC58" s="825"/>
      <c r="AD58" s="794"/>
      <c r="AE58" s="794"/>
      <c r="AF58" s="794"/>
      <c r="AG58" s="794"/>
      <c r="AH58" s="794"/>
      <c r="AI58" s="794"/>
      <c r="AJ58" s="794"/>
      <c r="AK58" s="794"/>
      <c r="AL58" s="794"/>
      <c r="AM58" s="794"/>
      <c r="AN58" s="794"/>
      <c r="AO58" s="794"/>
      <c r="AP58" s="794"/>
      <c r="AQ58" s="794"/>
      <c r="AR58" s="800">
        <f t="shared" si="33"/>
        <v>0</v>
      </c>
      <c r="AS58" s="825"/>
      <c r="AT58" s="800">
        <f t="shared" si="34"/>
        <v>0</v>
      </c>
      <c r="AU58" s="800"/>
      <c r="AV58" s="800">
        <f t="shared" si="31"/>
        <v>0</v>
      </c>
    </row>
    <row r="59" spans="2:48" s="808" customFormat="1">
      <c r="B59" s="748" t="s">
        <v>1536</v>
      </c>
      <c r="C59" s="807"/>
      <c r="D59" s="807"/>
      <c r="E59" s="807"/>
      <c r="F59" s="807"/>
      <c r="G59" s="807"/>
      <c r="H59" s="807"/>
      <c r="I59" s="807"/>
      <c r="J59" s="807"/>
      <c r="K59" s="807"/>
      <c r="L59" s="807"/>
      <c r="M59" s="807"/>
      <c r="N59" s="807"/>
      <c r="O59" s="807"/>
      <c r="P59" s="807"/>
      <c r="Q59" s="807"/>
      <c r="R59" s="807"/>
      <c r="S59" s="807"/>
      <c r="T59" s="807"/>
      <c r="U59" s="807"/>
      <c r="V59" s="807"/>
      <c r="W59" s="807"/>
      <c r="X59" s="807"/>
      <c r="Y59" s="807"/>
      <c r="Z59" s="807"/>
      <c r="AA59" s="807"/>
      <c r="AB59" s="800">
        <f t="shared" si="1"/>
        <v>0</v>
      </c>
      <c r="AC59" s="826"/>
      <c r="AD59" s="807"/>
      <c r="AE59" s="807"/>
      <c r="AF59" s="807"/>
      <c r="AG59" s="807"/>
      <c r="AH59" s="807"/>
      <c r="AI59" s="807"/>
      <c r="AJ59" s="807"/>
      <c r="AK59" s="807"/>
      <c r="AL59" s="807"/>
      <c r="AM59" s="807"/>
      <c r="AN59" s="807"/>
      <c r="AO59" s="807"/>
      <c r="AP59" s="807"/>
      <c r="AQ59" s="807"/>
      <c r="AR59" s="800">
        <f t="shared" si="33"/>
        <v>0</v>
      </c>
      <c r="AS59" s="825"/>
      <c r="AT59" s="800">
        <f t="shared" si="34"/>
        <v>0</v>
      </c>
      <c r="AU59" s="800"/>
      <c r="AV59" s="800">
        <f t="shared" si="31"/>
        <v>0</v>
      </c>
    </row>
    <row r="60" spans="2:48">
      <c r="B60" s="741" t="s">
        <v>1506</v>
      </c>
      <c r="C60" s="794"/>
      <c r="D60" s="794"/>
      <c r="E60" s="794"/>
      <c r="F60" s="794"/>
      <c r="G60" s="794"/>
      <c r="H60" s="794"/>
      <c r="I60" s="794"/>
      <c r="J60" s="794"/>
      <c r="K60" s="794"/>
      <c r="L60" s="794"/>
      <c r="M60" s="794"/>
      <c r="N60" s="794"/>
      <c r="O60" s="794"/>
      <c r="P60" s="794"/>
      <c r="Q60" s="794"/>
      <c r="R60" s="794"/>
      <c r="S60" s="794"/>
      <c r="T60" s="794"/>
      <c r="U60" s="794"/>
      <c r="V60" s="794"/>
      <c r="W60" s="794"/>
      <c r="X60" s="794"/>
      <c r="Y60" s="794"/>
      <c r="Z60" s="794"/>
      <c r="AA60" s="794"/>
      <c r="AB60" s="800">
        <f t="shared" si="1"/>
        <v>0</v>
      </c>
      <c r="AC60" s="825"/>
      <c r="AD60" s="794"/>
      <c r="AE60" s="794"/>
      <c r="AF60" s="794"/>
      <c r="AG60" s="794"/>
      <c r="AH60" s="794"/>
      <c r="AI60" s="794"/>
      <c r="AJ60" s="794"/>
      <c r="AK60" s="794"/>
      <c r="AL60" s="794"/>
      <c r="AM60" s="794"/>
      <c r="AN60" s="794"/>
      <c r="AO60" s="794"/>
      <c r="AP60" s="794"/>
      <c r="AQ60" s="794"/>
      <c r="AR60" s="800">
        <f t="shared" si="33"/>
        <v>0</v>
      </c>
      <c r="AS60" s="825"/>
      <c r="AT60" s="800">
        <f t="shared" si="34"/>
        <v>0</v>
      </c>
      <c r="AU60" s="800"/>
      <c r="AV60" s="800">
        <f t="shared" si="31"/>
        <v>0</v>
      </c>
    </row>
    <row r="61" spans="2:48">
      <c r="B61" s="741" t="s">
        <v>1720</v>
      </c>
      <c r="C61" s="794"/>
      <c r="D61" s="794"/>
      <c r="E61" s="794"/>
      <c r="F61" s="794"/>
      <c r="G61" s="794"/>
      <c r="H61" s="794"/>
      <c r="I61" s="794"/>
      <c r="J61" s="794"/>
      <c r="K61" s="794"/>
      <c r="L61" s="794"/>
      <c r="M61" s="794"/>
      <c r="N61" s="794"/>
      <c r="O61" s="794"/>
      <c r="P61" s="794"/>
      <c r="Q61" s="794"/>
      <c r="R61" s="794"/>
      <c r="S61" s="794"/>
      <c r="T61" s="794"/>
      <c r="U61" s="794"/>
      <c r="V61" s="794"/>
      <c r="W61" s="794"/>
      <c r="X61" s="794"/>
      <c r="Y61" s="794"/>
      <c r="Z61" s="794"/>
      <c r="AA61" s="794"/>
      <c r="AB61" s="800">
        <f t="shared" si="1"/>
        <v>0</v>
      </c>
      <c r="AC61" s="825"/>
      <c r="AD61" s="794"/>
      <c r="AE61" s="794"/>
      <c r="AF61" s="794"/>
      <c r="AG61" s="794"/>
      <c r="AH61" s="794"/>
      <c r="AI61" s="794"/>
      <c r="AJ61" s="794"/>
      <c r="AK61" s="794"/>
      <c r="AL61" s="794"/>
      <c r="AM61" s="794"/>
      <c r="AN61" s="794"/>
      <c r="AO61" s="794"/>
      <c r="AP61" s="794"/>
      <c r="AQ61" s="794"/>
      <c r="AR61" s="800">
        <f t="shared" si="33"/>
        <v>0</v>
      </c>
      <c r="AS61" s="825"/>
      <c r="AT61" s="800">
        <f t="shared" si="34"/>
        <v>0</v>
      </c>
      <c r="AU61" s="800"/>
      <c r="AV61" s="800">
        <f t="shared" si="31"/>
        <v>0</v>
      </c>
    </row>
    <row r="62" spans="2:48" s="808" customFormat="1">
      <c r="B62" s="747" t="s">
        <v>548</v>
      </c>
      <c r="C62" s="807"/>
      <c r="D62" s="807"/>
      <c r="E62" s="807"/>
      <c r="F62" s="807"/>
      <c r="G62" s="807"/>
      <c r="H62" s="807"/>
      <c r="I62" s="807"/>
      <c r="J62" s="807"/>
      <c r="K62" s="807"/>
      <c r="L62" s="807"/>
      <c r="M62" s="807"/>
      <c r="N62" s="807"/>
      <c r="O62" s="807"/>
      <c r="P62" s="807"/>
      <c r="Q62" s="807"/>
      <c r="R62" s="807"/>
      <c r="S62" s="807"/>
      <c r="T62" s="807"/>
      <c r="U62" s="807"/>
      <c r="V62" s="807"/>
      <c r="W62" s="807"/>
      <c r="X62" s="807"/>
      <c r="Y62" s="807"/>
      <c r="Z62" s="807"/>
      <c r="AA62" s="807"/>
      <c r="AB62" s="796">
        <f>SUM(AB63:AB65)</f>
        <v>0</v>
      </c>
      <c r="AC62" s="826"/>
      <c r="AD62" s="807"/>
      <c r="AE62" s="807"/>
      <c r="AF62" s="807"/>
      <c r="AG62" s="807"/>
      <c r="AH62" s="807"/>
      <c r="AI62" s="807"/>
      <c r="AJ62" s="807"/>
      <c r="AK62" s="807"/>
      <c r="AL62" s="807"/>
      <c r="AM62" s="807"/>
      <c r="AN62" s="807"/>
      <c r="AO62" s="807"/>
      <c r="AP62" s="807"/>
      <c r="AQ62" s="807"/>
      <c r="AR62" s="796">
        <f>SUM(AR63:AR65)</f>
        <v>0</v>
      </c>
      <c r="AS62" s="823"/>
      <c r="AT62" s="796">
        <f>SUM(AT63:AT65)</f>
        <v>0</v>
      </c>
      <c r="AU62" s="796">
        <f t="shared" ref="AU62" si="35">SUM(AU63:AU65)</f>
        <v>0</v>
      </c>
      <c r="AV62" s="796">
        <f>SUM(AV63:AV65)</f>
        <v>0</v>
      </c>
    </row>
    <row r="63" spans="2:48">
      <c r="B63" s="741" t="s">
        <v>550</v>
      </c>
      <c r="C63" s="794"/>
      <c r="D63" s="794"/>
      <c r="E63" s="794"/>
      <c r="F63" s="794"/>
      <c r="G63" s="794"/>
      <c r="H63" s="794"/>
      <c r="I63" s="794"/>
      <c r="J63" s="794"/>
      <c r="K63" s="794"/>
      <c r="L63" s="794"/>
      <c r="M63" s="794"/>
      <c r="N63" s="794"/>
      <c r="O63" s="794"/>
      <c r="P63" s="794"/>
      <c r="Q63" s="794"/>
      <c r="R63" s="794"/>
      <c r="S63" s="794"/>
      <c r="T63" s="794"/>
      <c r="U63" s="794"/>
      <c r="V63" s="794"/>
      <c r="W63" s="794"/>
      <c r="X63" s="794"/>
      <c r="Y63" s="794"/>
      <c r="Z63" s="794"/>
      <c r="AA63" s="794"/>
      <c r="AB63" s="800">
        <f t="shared" si="1"/>
        <v>0</v>
      </c>
      <c r="AC63" s="825"/>
      <c r="AD63" s="794"/>
      <c r="AE63" s="794"/>
      <c r="AF63" s="794"/>
      <c r="AG63" s="794"/>
      <c r="AH63" s="794"/>
      <c r="AI63" s="794"/>
      <c r="AJ63" s="794"/>
      <c r="AK63" s="794"/>
      <c r="AL63" s="794"/>
      <c r="AM63" s="794"/>
      <c r="AN63" s="794"/>
      <c r="AO63" s="794"/>
      <c r="AP63" s="794"/>
      <c r="AQ63" s="794"/>
      <c r="AR63" s="800">
        <f t="shared" ref="AR63:AR65" si="36">SUM(AD63:AQ63)</f>
        <v>0</v>
      </c>
      <c r="AS63" s="825"/>
      <c r="AT63" s="800">
        <f t="shared" ref="AT63:AT65" si="37">SUM(AB63,AR63)</f>
        <v>0</v>
      </c>
      <c r="AU63" s="800"/>
      <c r="AV63" s="800">
        <f t="shared" ref="AV63:AV65" si="38">SUM(AT63,AU63)</f>
        <v>0</v>
      </c>
    </row>
    <row r="64" spans="2:48">
      <c r="B64" s="741" t="s">
        <v>552</v>
      </c>
      <c r="C64" s="794"/>
      <c r="D64" s="794"/>
      <c r="E64" s="794"/>
      <c r="F64" s="794"/>
      <c r="G64" s="794"/>
      <c r="H64" s="794"/>
      <c r="I64" s="794"/>
      <c r="J64" s="794"/>
      <c r="K64" s="794"/>
      <c r="L64" s="794"/>
      <c r="M64" s="794"/>
      <c r="N64" s="794"/>
      <c r="O64" s="794"/>
      <c r="P64" s="794"/>
      <c r="Q64" s="794"/>
      <c r="R64" s="794"/>
      <c r="S64" s="794"/>
      <c r="T64" s="794"/>
      <c r="U64" s="794"/>
      <c r="V64" s="794"/>
      <c r="W64" s="794"/>
      <c r="X64" s="794"/>
      <c r="Y64" s="794"/>
      <c r="Z64" s="794"/>
      <c r="AA64" s="794"/>
      <c r="AB64" s="800">
        <f t="shared" si="1"/>
        <v>0</v>
      </c>
      <c r="AC64" s="825"/>
      <c r="AD64" s="794"/>
      <c r="AE64" s="794"/>
      <c r="AF64" s="794"/>
      <c r="AG64" s="794"/>
      <c r="AH64" s="794"/>
      <c r="AI64" s="794"/>
      <c r="AJ64" s="794"/>
      <c r="AK64" s="794"/>
      <c r="AL64" s="794"/>
      <c r="AM64" s="794"/>
      <c r="AN64" s="794"/>
      <c r="AO64" s="794"/>
      <c r="AP64" s="794"/>
      <c r="AQ64" s="794"/>
      <c r="AR64" s="800">
        <f t="shared" si="36"/>
        <v>0</v>
      </c>
      <c r="AS64" s="825"/>
      <c r="AT64" s="800">
        <f t="shared" si="37"/>
        <v>0</v>
      </c>
      <c r="AU64" s="800"/>
      <c r="AV64" s="800">
        <f t="shared" si="38"/>
        <v>0</v>
      </c>
    </row>
    <row r="65" spans="1:48">
      <c r="B65" s="741" t="s">
        <v>554</v>
      </c>
      <c r="C65" s="794"/>
      <c r="D65" s="794"/>
      <c r="E65" s="794"/>
      <c r="F65" s="794"/>
      <c r="G65" s="794"/>
      <c r="H65" s="794"/>
      <c r="I65" s="794"/>
      <c r="J65" s="794"/>
      <c r="K65" s="794"/>
      <c r="L65" s="794"/>
      <c r="M65" s="794"/>
      <c r="N65" s="794"/>
      <c r="O65" s="794"/>
      <c r="P65" s="794"/>
      <c r="Q65" s="794"/>
      <c r="R65" s="794"/>
      <c r="S65" s="794"/>
      <c r="T65" s="794"/>
      <c r="U65" s="794"/>
      <c r="V65" s="794"/>
      <c r="W65" s="794"/>
      <c r="X65" s="794"/>
      <c r="Y65" s="794"/>
      <c r="Z65" s="794"/>
      <c r="AA65" s="794"/>
      <c r="AB65" s="800">
        <f t="shared" si="1"/>
        <v>0</v>
      </c>
      <c r="AC65" s="825"/>
      <c r="AD65" s="794"/>
      <c r="AE65" s="794"/>
      <c r="AF65" s="794"/>
      <c r="AG65" s="794"/>
      <c r="AH65" s="794"/>
      <c r="AI65" s="794"/>
      <c r="AJ65" s="794"/>
      <c r="AK65" s="794"/>
      <c r="AL65" s="794"/>
      <c r="AM65" s="794"/>
      <c r="AN65" s="794"/>
      <c r="AO65" s="794"/>
      <c r="AP65" s="794"/>
      <c r="AQ65" s="794"/>
      <c r="AR65" s="800">
        <f t="shared" si="36"/>
        <v>0</v>
      </c>
      <c r="AS65" s="825"/>
      <c r="AT65" s="800">
        <f t="shared" si="37"/>
        <v>0</v>
      </c>
      <c r="AU65" s="800"/>
      <c r="AV65" s="800">
        <f t="shared" si="38"/>
        <v>0</v>
      </c>
    </row>
    <row r="66" spans="1:48">
      <c r="B66" s="816"/>
      <c r="C66" s="831"/>
      <c r="D66" s="831"/>
      <c r="E66" s="831"/>
      <c r="F66" s="831"/>
      <c r="G66" s="831"/>
      <c r="H66" s="831"/>
      <c r="I66" s="831"/>
      <c r="J66" s="831"/>
      <c r="K66" s="831"/>
      <c r="L66" s="831"/>
      <c r="M66" s="831"/>
      <c r="N66" s="831"/>
      <c r="O66" s="831"/>
      <c r="P66" s="831"/>
      <c r="Q66" s="831"/>
      <c r="R66" s="831"/>
      <c r="S66" s="831"/>
      <c r="T66" s="831"/>
      <c r="U66" s="831"/>
      <c r="V66" s="831"/>
      <c r="W66" s="831"/>
      <c r="X66" s="831"/>
      <c r="Y66" s="831"/>
      <c r="Z66" s="831"/>
      <c r="AA66" s="831"/>
      <c r="AB66" s="831"/>
      <c r="AC66" s="831"/>
      <c r="AD66" s="831"/>
      <c r="AE66" s="831"/>
      <c r="AF66" s="831"/>
      <c r="AG66" s="831"/>
      <c r="AH66" s="831"/>
      <c r="AI66" s="831"/>
      <c r="AJ66" s="831"/>
      <c r="AK66" s="831"/>
      <c r="AL66" s="831"/>
      <c r="AM66" s="831"/>
      <c r="AN66" s="831"/>
      <c r="AO66" s="831"/>
      <c r="AP66" s="831"/>
      <c r="AQ66" s="831"/>
      <c r="AR66" s="831"/>
      <c r="AS66" s="831"/>
      <c r="AT66" s="831"/>
      <c r="AU66" s="831"/>
      <c r="AV66" s="831"/>
    </row>
    <row r="67" spans="1:48">
      <c r="B67" s="344" t="s">
        <v>622</v>
      </c>
      <c r="C67" s="814">
        <f>SUM(C46:C65)</f>
        <v>0</v>
      </c>
      <c r="D67" s="814">
        <f t="shared" ref="D67:AQ67" si="39">SUM(D46:D65)</f>
        <v>0</v>
      </c>
      <c r="E67" s="814">
        <f t="shared" si="39"/>
        <v>0</v>
      </c>
      <c r="F67" s="814">
        <f t="shared" si="39"/>
        <v>0</v>
      </c>
      <c r="G67" s="814">
        <f t="shared" si="39"/>
        <v>0</v>
      </c>
      <c r="H67" s="814">
        <f t="shared" si="39"/>
        <v>0</v>
      </c>
      <c r="I67" s="814">
        <f t="shared" si="39"/>
        <v>0</v>
      </c>
      <c r="J67" s="814">
        <f t="shared" si="39"/>
        <v>0</v>
      </c>
      <c r="K67" s="814">
        <f t="shared" si="39"/>
        <v>0</v>
      </c>
      <c r="L67" s="814">
        <f t="shared" si="39"/>
        <v>0</v>
      </c>
      <c r="M67" s="814">
        <f t="shared" si="39"/>
        <v>0</v>
      </c>
      <c r="N67" s="814">
        <f t="shared" si="39"/>
        <v>0</v>
      </c>
      <c r="O67" s="814">
        <f t="shared" si="39"/>
        <v>0</v>
      </c>
      <c r="P67" s="814">
        <f t="shared" si="39"/>
        <v>0</v>
      </c>
      <c r="Q67" s="814">
        <f t="shared" si="39"/>
        <v>0</v>
      </c>
      <c r="R67" s="814">
        <f t="shared" si="39"/>
        <v>0</v>
      </c>
      <c r="S67" s="814">
        <f t="shared" si="39"/>
        <v>0</v>
      </c>
      <c r="T67" s="814">
        <f t="shared" si="39"/>
        <v>0</v>
      </c>
      <c r="U67" s="814">
        <f t="shared" si="39"/>
        <v>0</v>
      </c>
      <c r="V67" s="814">
        <f t="shared" si="39"/>
        <v>0</v>
      </c>
      <c r="W67" s="814">
        <f t="shared" si="39"/>
        <v>0</v>
      </c>
      <c r="X67" s="814">
        <f t="shared" si="39"/>
        <v>0</v>
      </c>
      <c r="Y67" s="814">
        <f t="shared" si="39"/>
        <v>0</v>
      </c>
      <c r="Z67" s="814">
        <f t="shared" si="39"/>
        <v>0</v>
      </c>
      <c r="AA67" s="814">
        <f t="shared" si="39"/>
        <v>0</v>
      </c>
      <c r="AB67" s="815">
        <f>SUM(AB45+AB48+AB50+AB53+AB55+AB62)</f>
        <v>0</v>
      </c>
      <c r="AC67" s="817">
        <f t="shared" si="39"/>
        <v>0</v>
      </c>
      <c r="AD67" s="814">
        <f t="shared" si="39"/>
        <v>0</v>
      </c>
      <c r="AE67" s="814">
        <f t="shared" si="39"/>
        <v>0</v>
      </c>
      <c r="AF67" s="814">
        <f t="shared" si="39"/>
        <v>0</v>
      </c>
      <c r="AG67" s="814">
        <f t="shared" si="39"/>
        <v>0</v>
      </c>
      <c r="AH67" s="814">
        <f t="shared" si="39"/>
        <v>0</v>
      </c>
      <c r="AI67" s="814">
        <f t="shared" si="39"/>
        <v>0</v>
      </c>
      <c r="AJ67" s="814">
        <f t="shared" si="39"/>
        <v>0</v>
      </c>
      <c r="AK67" s="814">
        <f t="shared" si="39"/>
        <v>0</v>
      </c>
      <c r="AL67" s="814">
        <f t="shared" si="39"/>
        <v>0</v>
      </c>
      <c r="AM67" s="814">
        <f t="shared" si="39"/>
        <v>0</v>
      </c>
      <c r="AN67" s="814">
        <f t="shared" si="39"/>
        <v>0</v>
      </c>
      <c r="AO67" s="814">
        <f t="shared" si="39"/>
        <v>0</v>
      </c>
      <c r="AP67" s="814">
        <f t="shared" si="39"/>
        <v>0</v>
      </c>
      <c r="AQ67" s="814">
        <f t="shared" si="39"/>
        <v>0</v>
      </c>
      <c r="AR67" s="815">
        <f>SUM(AR45+AR48+AR50+AR53+AR55+AR62)</f>
        <v>0</v>
      </c>
      <c r="AS67" s="831"/>
      <c r="AT67" s="815">
        <f>SUM(AT45+AT48+AT50+AT53+AT55+AT62)</f>
        <v>0</v>
      </c>
      <c r="AU67" s="815">
        <f>SUM(AU45+AU48+AU50+AU53+AU55+AU62)</f>
        <v>0</v>
      </c>
      <c r="AV67" s="815">
        <f>SUM(AV45+AV48+AV50+AV53+AV55+AV62)</f>
        <v>0</v>
      </c>
    </row>
    <row r="68" spans="1:48">
      <c r="B68" s="345"/>
      <c r="C68" s="831"/>
      <c r="D68" s="831"/>
      <c r="E68" s="831"/>
      <c r="F68" s="831"/>
      <c r="G68" s="831"/>
      <c r="H68" s="831"/>
      <c r="I68" s="831"/>
      <c r="J68" s="831"/>
      <c r="K68" s="831"/>
      <c r="L68" s="831"/>
      <c r="M68" s="831"/>
      <c r="N68" s="831"/>
      <c r="O68" s="831"/>
      <c r="P68" s="831"/>
      <c r="Q68" s="831"/>
      <c r="R68" s="831"/>
      <c r="S68" s="831"/>
      <c r="T68" s="831"/>
      <c r="U68" s="831"/>
      <c r="V68" s="831"/>
      <c r="W68" s="831"/>
      <c r="X68" s="831"/>
      <c r="Y68" s="831"/>
      <c r="Z68" s="831"/>
      <c r="AA68" s="831"/>
      <c r="AB68" s="831"/>
      <c r="AC68" s="831"/>
      <c r="AD68" s="831"/>
      <c r="AE68" s="831"/>
      <c r="AF68" s="831"/>
      <c r="AG68" s="831"/>
      <c r="AH68" s="831"/>
      <c r="AI68" s="831"/>
      <c r="AJ68" s="831"/>
      <c r="AK68" s="831"/>
      <c r="AL68" s="831"/>
      <c r="AM68" s="831"/>
      <c r="AN68" s="831"/>
      <c r="AO68" s="831"/>
      <c r="AP68" s="831"/>
      <c r="AQ68" s="831"/>
      <c r="AR68" s="831"/>
      <c r="AS68" s="831"/>
      <c r="AT68" s="831"/>
      <c r="AU68" s="831"/>
      <c r="AV68" s="831"/>
    </row>
    <row r="69" spans="1:48">
      <c r="B69" s="344" t="s">
        <v>623</v>
      </c>
      <c r="C69" s="814">
        <f>SUM(C42+C67)</f>
        <v>0</v>
      </c>
      <c r="D69" s="814">
        <f t="shared" ref="D69:AV69" si="40">SUM(D42+D67)</f>
        <v>0</v>
      </c>
      <c r="E69" s="814">
        <f t="shared" si="40"/>
        <v>164385.81</v>
      </c>
      <c r="F69" s="814">
        <f t="shared" si="40"/>
        <v>0</v>
      </c>
      <c r="G69" s="814">
        <f t="shared" si="40"/>
        <v>0</v>
      </c>
      <c r="H69" s="814">
        <f t="shared" si="40"/>
        <v>0</v>
      </c>
      <c r="I69" s="814">
        <f t="shared" si="40"/>
        <v>0</v>
      </c>
      <c r="J69" s="814">
        <f t="shared" si="40"/>
        <v>0</v>
      </c>
      <c r="K69" s="814">
        <f t="shared" si="40"/>
        <v>103183.93000000001</v>
      </c>
      <c r="L69" s="814">
        <f t="shared" si="40"/>
        <v>0</v>
      </c>
      <c r="M69" s="814">
        <f t="shared" si="40"/>
        <v>0</v>
      </c>
      <c r="N69" s="814">
        <f t="shared" si="40"/>
        <v>0</v>
      </c>
      <c r="O69" s="814">
        <f t="shared" si="40"/>
        <v>0</v>
      </c>
      <c r="P69" s="814">
        <f t="shared" si="40"/>
        <v>0</v>
      </c>
      <c r="Q69" s="814">
        <f t="shared" si="40"/>
        <v>0</v>
      </c>
      <c r="R69" s="814">
        <f t="shared" si="40"/>
        <v>0</v>
      </c>
      <c r="S69" s="814">
        <f t="shared" si="40"/>
        <v>0</v>
      </c>
      <c r="T69" s="814">
        <f t="shared" si="40"/>
        <v>0</v>
      </c>
      <c r="U69" s="814">
        <f t="shared" si="40"/>
        <v>0</v>
      </c>
      <c r="V69" s="814">
        <f t="shared" si="40"/>
        <v>0</v>
      </c>
      <c r="W69" s="814">
        <f t="shared" si="40"/>
        <v>0</v>
      </c>
      <c r="X69" s="814">
        <f t="shared" si="40"/>
        <v>0</v>
      </c>
      <c r="Y69" s="814">
        <f t="shared" si="40"/>
        <v>0</v>
      </c>
      <c r="Z69" s="814">
        <f t="shared" si="40"/>
        <v>0</v>
      </c>
      <c r="AA69" s="814">
        <f t="shared" si="40"/>
        <v>0</v>
      </c>
      <c r="AB69" s="815">
        <f t="shared" si="40"/>
        <v>267569.74</v>
      </c>
      <c r="AC69" s="831"/>
      <c r="AD69" s="814">
        <f t="shared" si="40"/>
        <v>0</v>
      </c>
      <c r="AE69" s="814">
        <f t="shared" si="40"/>
        <v>0</v>
      </c>
      <c r="AF69" s="814">
        <f t="shared" si="40"/>
        <v>0</v>
      </c>
      <c r="AG69" s="814">
        <f t="shared" si="40"/>
        <v>0</v>
      </c>
      <c r="AH69" s="814">
        <f t="shared" si="40"/>
        <v>0</v>
      </c>
      <c r="AI69" s="814">
        <f t="shared" si="40"/>
        <v>0</v>
      </c>
      <c r="AJ69" s="814">
        <f t="shared" si="40"/>
        <v>0</v>
      </c>
      <c r="AK69" s="814">
        <f t="shared" si="40"/>
        <v>0</v>
      </c>
      <c r="AL69" s="814">
        <f t="shared" si="40"/>
        <v>0</v>
      </c>
      <c r="AM69" s="814">
        <f t="shared" si="40"/>
        <v>0</v>
      </c>
      <c r="AN69" s="814">
        <f t="shared" si="40"/>
        <v>0</v>
      </c>
      <c r="AO69" s="814">
        <f t="shared" si="40"/>
        <v>0</v>
      </c>
      <c r="AP69" s="814">
        <f t="shared" si="40"/>
        <v>0</v>
      </c>
      <c r="AQ69" s="814">
        <f t="shared" si="40"/>
        <v>0</v>
      </c>
      <c r="AR69" s="815">
        <f t="shared" si="40"/>
        <v>0</v>
      </c>
      <c r="AS69" s="831"/>
      <c r="AT69" s="815">
        <f t="shared" si="40"/>
        <v>267569.74</v>
      </c>
      <c r="AU69" s="815">
        <f t="shared" si="40"/>
        <v>92832.95</v>
      </c>
      <c r="AV69" s="815">
        <f t="shared" si="40"/>
        <v>360402.69</v>
      </c>
    </row>
    <row r="70" spans="1:48">
      <c r="B70" s="344"/>
      <c r="C70" s="831"/>
      <c r="D70" s="831"/>
      <c r="E70" s="831"/>
      <c r="F70" s="831"/>
      <c r="G70" s="831"/>
      <c r="H70" s="831"/>
      <c r="I70" s="831"/>
      <c r="J70" s="831"/>
      <c r="K70" s="831"/>
      <c r="L70" s="831"/>
      <c r="M70" s="831"/>
      <c r="N70" s="831"/>
      <c r="O70" s="831"/>
      <c r="P70" s="831"/>
      <c r="Q70" s="831"/>
      <c r="R70" s="831"/>
      <c r="S70" s="831"/>
      <c r="T70" s="831"/>
      <c r="U70" s="831"/>
      <c r="V70" s="831"/>
      <c r="W70" s="831"/>
      <c r="X70" s="831"/>
      <c r="Y70" s="831"/>
      <c r="Z70" s="831"/>
      <c r="AA70" s="831"/>
      <c r="AB70" s="831"/>
      <c r="AC70" s="831"/>
      <c r="AD70" s="831"/>
      <c r="AE70" s="831"/>
      <c r="AF70" s="831"/>
      <c r="AG70" s="831"/>
      <c r="AH70" s="831"/>
      <c r="AI70" s="831"/>
      <c r="AJ70" s="831"/>
      <c r="AK70" s="831"/>
      <c r="AL70" s="831"/>
      <c r="AM70" s="831"/>
      <c r="AN70" s="831"/>
      <c r="AO70" s="831"/>
      <c r="AP70" s="831"/>
      <c r="AQ70" s="831"/>
      <c r="AR70" s="831"/>
      <c r="AS70" s="831"/>
      <c r="AT70" s="831"/>
      <c r="AU70" s="831"/>
      <c r="AV70" s="831"/>
    </row>
    <row r="71" spans="1:48">
      <c r="B71" s="344"/>
      <c r="C71" s="831"/>
      <c r="D71" s="831"/>
      <c r="E71" s="831"/>
      <c r="F71" s="831"/>
      <c r="G71" s="831"/>
      <c r="H71" s="831"/>
      <c r="I71" s="831"/>
      <c r="J71" s="831"/>
      <c r="K71" s="831"/>
      <c r="L71" s="831"/>
      <c r="M71" s="831"/>
      <c r="N71" s="831"/>
      <c r="O71" s="831"/>
      <c r="P71" s="831"/>
      <c r="Q71" s="831"/>
      <c r="R71" s="831"/>
      <c r="S71" s="831"/>
      <c r="T71" s="831"/>
      <c r="U71" s="831"/>
      <c r="V71" s="831"/>
      <c r="W71" s="831"/>
      <c r="X71" s="831"/>
      <c r="Y71" s="831"/>
      <c r="Z71" s="831"/>
      <c r="AA71" s="831"/>
      <c r="AB71" s="831"/>
      <c r="AC71" s="831"/>
      <c r="AD71" s="831"/>
      <c r="AE71" s="831"/>
      <c r="AF71" s="831"/>
      <c r="AG71" s="831"/>
      <c r="AH71" s="831"/>
      <c r="AI71" s="831"/>
      <c r="AJ71" s="831"/>
      <c r="AK71" s="831"/>
      <c r="AL71" s="831"/>
      <c r="AM71" s="831"/>
      <c r="AN71" s="831"/>
      <c r="AO71" s="831"/>
      <c r="AP71" s="831"/>
      <c r="AQ71" s="831"/>
      <c r="AR71" s="831"/>
      <c r="AS71" s="831"/>
      <c r="AT71" s="831"/>
      <c r="AU71" s="831"/>
      <c r="AV71" s="831"/>
    </row>
    <row r="72" spans="1:48">
      <c r="B72" s="344"/>
      <c r="C72" s="831"/>
      <c r="D72" s="831"/>
      <c r="E72" s="831"/>
      <c r="F72" s="831"/>
      <c r="G72" s="831"/>
      <c r="H72" s="831"/>
      <c r="I72" s="831"/>
      <c r="J72" s="831"/>
      <c r="K72" s="831"/>
      <c r="L72" s="831"/>
      <c r="M72" s="831"/>
      <c r="N72" s="831"/>
      <c r="O72" s="831"/>
      <c r="P72" s="831"/>
      <c r="Q72" s="831"/>
      <c r="R72" s="831"/>
      <c r="S72" s="831"/>
      <c r="T72" s="831"/>
      <c r="U72" s="831"/>
      <c r="V72" s="831"/>
      <c r="W72" s="831"/>
      <c r="X72" s="831"/>
      <c r="Y72" s="831"/>
      <c r="Z72" s="831"/>
      <c r="AA72" s="831"/>
      <c r="AB72" s="831"/>
      <c r="AC72" s="831"/>
      <c r="AD72" s="831"/>
      <c r="AE72" s="831"/>
      <c r="AF72" s="831"/>
      <c r="AG72" s="831"/>
      <c r="AH72" s="831"/>
      <c r="AI72" s="831"/>
      <c r="AJ72" s="831"/>
      <c r="AK72" s="831"/>
      <c r="AL72" s="831"/>
      <c r="AM72" s="831"/>
      <c r="AN72" s="831"/>
      <c r="AO72" s="831"/>
      <c r="AP72" s="831"/>
      <c r="AQ72" s="831"/>
      <c r="AR72" s="831"/>
      <c r="AS72" s="831"/>
      <c r="AT72" s="831"/>
      <c r="AU72" s="831"/>
      <c r="AV72" s="831"/>
    </row>
    <row r="73" spans="1:48">
      <c r="B73" s="344"/>
      <c r="C73" s="831"/>
      <c r="D73" s="831"/>
      <c r="E73" s="831"/>
      <c r="F73" s="831"/>
      <c r="G73" s="831"/>
      <c r="H73" s="831"/>
      <c r="I73" s="831"/>
      <c r="J73" s="831"/>
      <c r="K73" s="831"/>
      <c r="L73" s="831"/>
      <c r="M73" s="831"/>
      <c r="N73" s="831"/>
      <c r="O73" s="831"/>
      <c r="P73" s="831"/>
      <c r="Q73" s="831"/>
      <c r="R73" s="831"/>
      <c r="S73" s="831"/>
      <c r="T73" s="831"/>
      <c r="U73" s="831"/>
      <c r="V73" s="831"/>
      <c r="W73" s="831"/>
      <c r="X73" s="831"/>
      <c r="Y73" s="831"/>
      <c r="Z73" s="831"/>
      <c r="AA73" s="831"/>
      <c r="AB73" s="831"/>
      <c r="AC73" s="831"/>
      <c r="AD73" s="831"/>
      <c r="AE73" s="831"/>
      <c r="AF73" s="831"/>
      <c r="AG73" s="831"/>
      <c r="AH73" s="831"/>
      <c r="AI73" s="831"/>
      <c r="AJ73" s="831"/>
      <c r="AK73" s="831"/>
      <c r="AL73" s="831"/>
      <c r="AM73" s="831"/>
      <c r="AN73" s="831"/>
      <c r="AO73" s="831"/>
      <c r="AP73" s="831"/>
      <c r="AQ73" s="831"/>
      <c r="AR73" s="831"/>
      <c r="AS73" s="831"/>
      <c r="AT73" s="831"/>
      <c r="AU73" s="831"/>
      <c r="AV73" s="831"/>
    </row>
    <row r="74" spans="1:48">
      <c r="B74" s="344"/>
    </row>
    <row r="75" spans="1:48">
      <c r="B75" s="344"/>
      <c r="C75" s="1211" t="s">
        <v>1775</v>
      </c>
      <c r="D75" s="1211"/>
      <c r="E75" s="1211"/>
      <c r="F75" s="1211"/>
      <c r="G75" s="1211"/>
      <c r="H75" s="1211"/>
      <c r="I75" s="1211"/>
      <c r="J75" s="1211"/>
      <c r="K75" s="1211"/>
      <c r="L75" s="1211"/>
      <c r="AM75" s="1213" t="s">
        <v>1783</v>
      </c>
      <c r="AN75" s="1213"/>
      <c r="AO75" s="1213"/>
      <c r="AP75" s="1213"/>
      <c r="AQ75" s="1213"/>
      <c r="AR75" s="1213"/>
      <c r="AS75" s="1213"/>
      <c r="AT75" s="1213"/>
      <c r="AU75" s="1213"/>
      <c r="AV75" s="1213"/>
    </row>
    <row r="76" spans="1:48">
      <c r="B76" s="344"/>
      <c r="C76" s="1212" t="s">
        <v>1776</v>
      </c>
      <c r="D76" s="1212"/>
      <c r="E76" s="1212"/>
      <c r="F76" s="1212"/>
      <c r="G76" s="1212"/>
      <c r="H76" s="1212"/>
      <c r="I76" s="1212"/>
      <c r="J76" s="1212"/>
      <c r="K76" s="1212"/>
      <c r="L76" s="1212"/>
      <c r="AM76" s="1214" t="s">
        <v>1784</v>
      </c>
      <c r="AN76" s="1214"/>
      <c r="AO76" s="1214"/>
      <c r="AP76" s="1214"/>
      <c r="AQ76" s="1214"/>
      <c r="AR76" s="1214"/>
      <c r="AS76" s="1214"/>
      <c r="AT76" s="1214"/>
      <c r="AU76" s="1214"/>
      <c r="AV76" s="1214"/>
    </row>
    <row r="77" spans="1:48">
      <c r="A77" s="837"/>
      <c r="B77" s="1202" t="s">
        <v>1715</v>
      </c>
    </row>
    <row r="78" spans="1:48">
      <c r="A78" s="837"/>
      <c r="B78" s="1202"/>
    </row>
    <row r="79" spans="1:48">
      <c r="A79" s="837"/>
      <c r="B79" s="1202"/>
    </row>
    <row r="80" spans="1:48">
      <c r="A80" s="838" t="s">
        <v>1507</v>
      </c>
      <c r="B80" s="1202" t="s">
        <v>1716</v>
      </c>
    </row>
    <row r="81" spans="1:48">
      <c r="A81" s="837"/>
      <c r="B81" s="1202"/>
    </row>
    <row r="82" spans="1:48">
      <c r="A82" s="837"/>
      <c r="B82" s="1202"/>
    </row>
    <row r="93" spans="1:48">
      <c r="AU93" s="816"/>
      <c r="AV93" s="816"/>
    </row>
    <row r="94" spans="1:48">
      <c r="AU94" s="816"/>
      <c r="AV94" s="816"/>
    </row>
    <row r="95" spans="1:48">
      <c r="AU95" s="816"/>
      <c r="AV95" s="816"/>
    </row>
    <row r="96" spans="1:48">
      <c r="AU96" s="816"/>
      <c r="AV96" s="816"/>
    </row>
    <row r="97" spans="47:48">
      <c r="AU97" s="816"/>
      <c r="AV97" s="816"/>
    </row>
    <row r="98" spans="47:48">
      <c r="AU98" s="816"/>
      <c r="AV98" s="816"/>
    </row>
    <row r="99" spans="47:48">
      <c r="AU99" s="816"/>
      <c r="AV99" s="816"/>
    </row>
    <row r="100" spans="47:48">
      <c r="AU100" s="816"/>
      <c r="AV100" s="816"/>
    </row>
  </sheetData>
  <mergeCells count="21">
    <mergeCell ref="B80:B82"/>
    <mergeCell ref="B9:B11"/>
    <mergeCell ref="C9:AS9"/>
    <mergeCell ref="AT9:AT11"/>
    <mergeCell ref="AU9:AU11"/>
    <mergeCell ref="C75:L75"/>
    <mergeCell ref="C76:L76"/>
    <mergeCell ref="B77:B79"/>
    <mergeCell ref="AM75:AV75"/>
    <mergeCell ref="AM76:AV76"/>
    <mergeCell ref="AV9:AV11"/>
    <mergeCell ref="C10:AA10"/>
    <mergeCell ref="AB10:AB11"/>
    <mergeCell ref="AD10:AQ10"/>
    <mergeCell ref="AR10:AR11"/>
    <mergeCell ref="AU7:AV7"/>
    <mergeCell ref="A1:AV1"/>
    <mergeCell ref="A2:AV2"/>
    <mergeCell ref="A4:AV4"/>
    <mergeCell ref="A5:AV5"/>
    <mergeCell ref="A6:AV6"/>
  </mergeCells>
  <printOptions horizontalCentered="1"/>
  <pageMargins left="0.51181102362204722" right="0.51181102362204722" top="0.51181102362204722" bottom="0.74803149606299213" header="0.31496062992125984" footer="0.31496062992125984"/>
  <pageSetup scale="55" fitToHeight="100" orientation="portrait" r:id="rId1"/>
  <headerFooter>
    <oddHeader>&amp;R
&amp;"Arial,Normal"
Página &amp;P de &amp;N</oddHeader>
  </headerFooter>
  <ignoredErrors>
    <ignoredError sqref="AB22:AV42 AB48:AW68" formula="1"/>
  </ignoredErrors>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rgb="FFB09A5B"/>
  </sheetPr>
  <dimension ref="A1:U428"/>
  <sheetViews>
    <sheetView zoomScale="85" zoomScaleNormal="85" workbookViewId="0">
      <pane xSplit="2" ySplit="10" topLeftCell="C83" activePane="bottomRight" state="frozen"/>
      <selection sqref="A1:K1"/>
      <selection pane="topRight" sqref="A1:K1"/>
      <selection pane="bottomLeft" sqref="A1:K1"/>
      <selection pane="bottomRight" sqref="A1:K1"/>
    </sheetView>
  </sheetViews>
  <sheetFormatPr baseColWidth="10" defaultRowHeight="12.75"/>
  <cols>
    <col min="1" max="1" width="10.85546875" style="2" customWidth="1"/>
    <col min="2" max="2" width="77.85546875" style="2" customWidth="1"/>
    <col min="3" max="16" width="20.7109375" style="2" customWidth="1"/>
    <col min="17" max="17" width="3.140625" style="2" customWidth="1"/>
    <col min="18" max="16384" width="11.42578125" style="2"/>
  </cols>
  <sheetData>
    <row r="1" spans="1:21" ht="15">
      <c r="A1" s="1017" t="s">
        <v>0</v>
      </c>
      <c r="B1" s="1017"/>
      <c r="C1" s="1017"/>
      <c r="D1" s="1017"/>
      <c r="E1" s="1017"/>
      <c r="F1" s="1017"/>
      <c r="G1" s="1017"/>
      <c r="H1" s="1017"/>
      <c r="I1" s="1017"/>
      <c r="J1" s="1017"/>
      <c r="K1" s="1017"/>
      <c r="L1" s="1017"/>
      <c r="M1" s="1017"/>
      <c r="N1" s="1017"/>
      <c r="O1" s="1017"/>
      <c r="P1" s="154"/>
      <c r="Q1" s="3"/>
      <c r="R1" s="3"/>
    </row>
    <row r="2" spans="1:21" ht="15">
      <c r="A2" s="1017" t="str">
        <f>'1.ESF (Rubros)'!A2:I2</f>
        <v>SECRETARIA EJECUTIVA DEL SISTEMA ANTICORRUPCION DEL ESTADO DE CHIAPAS</v>
      </c>
      <c r="B2" s="1017"/>
      <c r="C2" s="1017"/>
      <c r="D2" s="1017"/>
      <c r="E2" s="1017"/>
      <c r="F2" s="1017"/>
      <c r="G2" s="1017"/>
      <c r="H2" s="1017"/>
      <c r="I2" s="1017"/>
      <c r="J2" s="1017"/>
      <c r="K2" s="1017"/>
      <c r="L2" s="1017"/>
      <c r="M2" s="1017"/>
      <c r="N2" s="1017"/>
      <c r="O2" s="1017"/>
      <c r="P2" s="154"/>
      <c r="Q2" s="3"/>
      <c r="R2" s="3"/>
    </row>
    <row r="3" spans="1:21" ht="15">
      <c r="A3" s="1017" t="s">
        <v>1592</v>
      </c>
      <c r="B3" s="1017"/>
      <c r="C3" s="1017"/>
      <c r="D3" s="1017"/>
      <c r="E3" s="1017"/>
      <c r="F3" s="1017"/>
      <c r="G3" s="1017"/>
      <c r="H3" s="1017"/>
      <c r="I3" s="1017"/>
      <c r="J3" s="1017"/>
      <c r="K3" s="1017"/>
      <c r="L3" s="1017"/>
      <c r="M3" s="1017"/>
      <c r="N3" s="1017"/>
      <c r="O3" s="1017"/>
      <c r="P3" s="293"/>
      <c r="Q3" s="3"/>
      <c r="R3" s="3"/>
    </row>
    <row r="4" spans="1:21" ht="15">
      <c r="A4" s="1017" t="s">
        <v>804</v>
      </c>
      <c r="B4" s="1017"/>
      <c r="C4" s="1017"/>
      <c r="D4" s="1017"/>
      <c r="E4" s="1017"/>
      <c r="F4" s="1017"/>
      <c r="G4" s="1017"/>
      <c r="H4" s="1017"/>
      <c r="I4" s="1017"/>
      <c r="J4" s="1017"/>
      <c r="K4" s="1017"/>
      <c r="L4" s="1017"/>
      <c r="M4" s="1017"/>
      <c r="N4" s="1017"/>
      <c r="O4" s="1017"/>
      <c r="P4" s="293"/>
      <c r="Q4" s="3"/>
      <c r="R4" s="3"/>
    </row>
    <row r="5" spans="1:21" ht="15">
      <c r="A5" s="154"/>
      <c r="B5" s="154"/>
      <c r="C5" s="154"/>
      <c r="D5" s="154"/>
      <c r="E5" s="154"/>
      <c r="F5" s="154"/>
      <c r="G5" s="154"/>
      <c r="H5" s="154"/>
      <c r="I5" s="154"/>
      <c r="J5" s="154"/>
      <c r="K5" s="154"/>
      <c r="L5" s="154"/>
      <c r="M5" s="154"/>
      <c r="N5" s="189"/>
      <c r="O5" s="187"/>
      <c r="P5" s="187"/>
      <c r="Q5" s="3"/>
      <c r="R5" s="3"/>
    </row>
    <row r="6" spans="1:21" ht="15">
      <c r="A6" s="225" t="s">
        <v>805</v>
      </c>
      <c r="B6" s="228" t="str">
        <f>'3.EA'!A6</f>
        <v>DEL 1 DE ENERO AL 31 DE MARZO DE 2021</v>
      </c>
      <c r="C6" s="4"/>
      <c r="D6" s="4"/>
      <c r="E6" s="4"/>
      <c r="F6" s="4"/>
      <c r="G6" s="4"/>
      <c r="H6" s="4"/>
      <c r="I6" s="4"/>
      <c r="J6" s="4"/>
      <c r="K6" s="4"/>
      <c r="L6" s="4"/>
      <c r="M6" s="20"/>
      <c r="N6" s="20"/>
      <c r="O6" s="20" t="s">
        <v>5</v>
      </c>
      <c r="P6" s="21">
        <f>'1.ESF (Rubros)'!I8</f>
        <v>44314</v>
      </c>
    </row>
    <row r="7" spans="1:21" ht="5.25" customHeight="1">
      <c r="A7" s="15"/>
      <c r="B7" s="15"/>
      <c r="C7" s="4"/>
      <c r="D7" s="4"/>
      <c r="E7" s="4"/>
      <c r="F7" s="4"/>
      <c r="G7" s="4"/>
      <c r="H7" s="4"/>
      <c r="I7" s="4"/>
      <c r="J7" s="4"/>
      <c r="K7" s="4"/>
      <c r="L7" s="4"/>
      <c r="M7" s="20"/>
      <c r="N7" s="20"/>
      <c r="O7" s="20"/>
      <c r="P7" s="21"/>
    </row>
    <row r="8" spans="1:21" ht="20.25" customHeight="1">
      <c r="A8" s="1227" t="s">
        <v>6</v>
      </c>
      <c r="B8" s="1227" t="s">
        <v>806</v>
      </c>
      <c r="C8" s="1226" t="s">
        <v>7</v>
      </c>
      <c r="D8" s="1226"/>
      <c r="E8" s="1226" t="s">
        <v>8</v>
      </c>
      <c r="F8" s="1226"/>
      <c r="G8" s="1226" t="s">
        <v>807</v>
      </c>
      <c r="H8" s="1226"/>
      <c r="I8" s="1226" t="s">
        <v>808</v>
      </c>
      <c r="J8" s="1226"/>
      <c r="K8" s="1226" t="s">
        <v>809</v>
      </c>
      <c r="L8" s="1226"/>
      <c r="M8" s="1226" t="s">
        <v>810</v>
      </c>
      <c r="N8" s="1226"/>
      <c r="O8" s="1226" t="s">
        <v>811</v>
      </c>
      <c r="P8" s="1226"/>
    </row>
    <row r="9" spans="1:21" ht="19.5" customHeight="1">
      <c r="A9" s="1228"/>
      <c r="B9" s="1228"/>
      <c r="C9" s="724" t="s">
        <v>15</v>
      </c>
      <c r="D9" s="724" t="s">
        <v>16</v>
      </c>
      <c r="E9" s="724" t="s">
        <v>15</v>
      </c>
      <c r="F9" s="724" t="s">
        <v>16</v>
      </c>
      <c r="G9" s="724" t="s">
        <v>15</v>
      </c>
      <c r="H9" s="724" t="s">
        <v>16</v>
      </c>
      <c r="I9" s="724" t="s">
        <v>15</v>
      </c>
      <c r="J9" s="724" t="s">
        <v>16</v>
      </c>
      <c r="K9" s="724" t="s">
        <v>15</v>
      </c>
      <c r="L9" s="724" t="s">
        <v>16</v>
      </c>
      <c r="M9" s="724" t="s">
        <v>15</v>
      </c>
      <c r="N9" s="724" t="s">
        <v>16</v>
      </c>
      <c r="O9" s="724" t="s">
        <v>15</v>
      </c>
      <c r="P9" s="724" t="s">
        <v>16</v>
      </c>
    </row>
    <row r="10" spans="1:21" s="40" customFormat="1" ht="5.25" customHeight="1">
      <c r="A10" s="173"/>
      <c r="B10" s="175"/>
      <c r="C10" s="175"/>
      <c r="D10" s="175"/>
      <c r="E10" s="175"/>
      <c r="F10" s="175"/>
      <c r="G10" s="175"/>
      <c r="H10" s="175"/>
      <c r="I10" s="176"/>
      <c r="J10" s="176"/>
      <c r="K10" s="176"/>
      <c r="L10" s="176"/>
      <c r="M10" s="176"/>
      <c r="N10" s="176"/>
      <c r="O10" s="177"/>
    </row>
    <row r="11" spans="1:21" s="40" customFormat="1" ht="5.25" customHeight="1">
      <c r="A11" s="217"/>
      <c r="B11" s="218"/>
      <c r="C11" s="218"/>
      <c r="D11" s="218"/>
      <c r="E11" s="218"/>
      <c r="F11" s="218"/>
      <c r="G11" s="218"/>
      <c r="H11" s="218"/>
      <c r="I11" s="219"/>
      <c r="J11" s="219"/>
      <c r="K11" s="219"/>
      <c r="L11" s="219"/>
      <c r="M11" s="219"/>
      <c r="N11" s="219"/>
      <c r="O11" s="220"/>
      <c r="P11" s="221"/>
    </row>
    <row r="12" spans="1:21" s="40" customFormat="1" ht="18" customHeight="1">
      <c r="A12" s="729" t="s">
        <v>17</v>
      </c>
      <c r="B12" s="730" t="s">
        <v>812</v>
      </c>
      <c r="C12" s="731">
        <f>SUM('BALANZA ACUMULADA'!G18)</f>
        <v>0</v>
      </c>
      <c r="D12" s="732"/>
      <c r="E12" s="732">
        <f>SUM('BALANZA ACUMULADA'!I18)</f>
        <v>0</v>
      </c>
      <c r="F12" s="732">
        <f>SUM('BALANZA ACUMULADA'!J18)</f>
        <v>0</v>
      </c>
      <c r="G12" s="732">
        <f>SUM(C12+E12-F12)</f>
        <v>0</v>
      </c>
      <c r="H12" s="731"/>
      <c r="I12" s="731"/>
      <c r="J12" s="731"/>
      <c r="K12" s="731">
        <f>SUM(G12)</f>
        <v>0</v>
      </c>
      <c r="L12" s="731"/>
      <c r="M12" s="731"/>
      <c r="N12" s="731"/>
      <c r="O12" s="731">
        <f>SUM(G12)</f>
        <v>0</v>
      </c>
      <c r="P12" s="733"/>
      <c r="R12" s="1231" t="s">
        <v>1683</v>
      </c>
      <c r="S12" s="1232"/>
      <c r="T12" s="1232"/>
      <c r="U12" s="1233"/>
    </row>
    <row r="13" spans="1:21" s="40" customFormat="1" ht="18" customHeight="1">
      <c r="A13" s="577">
        <v>1112</v>
      </c>
      <c r="B13" s="578" t="s">
        <v>487</v>
      </c>
      <c r="C13" s="579">
        <f>SUM('BALANZA ACUMULADA'!G19)</f>
        <v>369894.95</v>
      </c>
      <c r="D13" s="579"/>
      <c r="E13" s="579">
        <f>SUM('BALANZA ACUMULADA'!I19)</f>
        <v>7100294.2599999998</v>
      </c>
      <c r="F13" s="579">
        <f>SUM('BALANZA ACUMULADA'!J19)</f>
        <v>4666450.04</v>
      </c>
      <c r="G13" s="579">
        <f>SUM(C13+E13-F13)</f>
        <v>2803739.17</v>
      </c>
      <c r="H13" s="579"/>
      <c r="I13" s="579"/>
      <c r="J13" s="579"/>
      <c r="K13" s="579">
        <f>SUM(G13)</f>
        <v>2803739.17</v>
      </c>
      <c r="L13" s="579"/>
      <c r="M13" s="579"/>
      <c r="N13" s="579"/>
      <c r="O13" s="579">
        <f>SUM(K13)</f>
        <v>2803739.17</v>
      </c>
      <c r="P13" s="580"/>
      <c r="R13" s="1234"/>
      <c r="S13" s="1235"/>
      <c r="T13" s="1235"/>
      <c r="U13" s="1236"/>
    </row>
    <row r="14" spans="1:21" s="40" customFormat="1" ht="18" customHeight="1">
      <c r="A14" s="577" t="s">
        <v>21</v>
      </c>
      <c r="B14" s="578" t="s">
        <v>488</v>
      </c>
      <c r="C14" s="579">
        <f>SUM('BALANZA ACUMULADA'!G20)</f>
        <v>458424.98</v>
      </c>
      <c r="D14" s="579"/>
      <c r="E14" s="579">
        <f>SUM('BALANZA ACUMULADA'!I20)</f>
        <v>6407890.7000000002</v>
      </c>
      <c r="F14" s="579">
        <f>SUM('BALANZA ACUMULADA'!J20)</f>
        <v>6562923.8099999996</v>
      </c>
      <c r="G14" s="579">
        <f t="shared" ref="G14:G79" si="0">SUM(C14+E14-F14)</f>
        <v>303391.87000000011</v>
      </c>
      <c r="H14" s="579"/>
      <c r="I14" s="579"/>
      <c r="J14" s="579"/>
      <c r="K14" s="579">
        <f t="shared" ref="K14:K34" si="1">SUM(G14)</f>
        <v>303391.87000000011</v>
      </c>
      <c r="L14" s="579"/>
      <c r="M14" s="579"/>
      <c r="N14" s="579"/>
      <c r="O14" s="579">
        <f t="shared" ref="O14:O65" si="2">SUM(K14)</f>
        <v>303391.87000000011</v>
      </c>
      <c r="P14" s="580"/>
      <c r="R14" s="1234"/>
      <c r="S14" s="1235"/>
      <c r="T14" s="1235"/>
      <c r="U14" s="1236"/>
    </row>
    <row r="15" spans="1:21" s="40" customFormat="1" ht="18" customHeight="1">
      <c r="A15" s="577">
        <v>1114</v>
      </c>
      <c r="B15" s="578" t="s">
        <v>813</v>
      </c>
      <c r="C15" s="579">
        <f>SUM('BALANZA ACUMULADA'!G21)</f>
        <v>0</v>
      </c>
      <c r="D15" s="579"/>
      <c r="E15" s="579">
        <f>SUM('BALANZA ACUMULADA'!I21)</f>
        <v>0</v>
      </c>
      <c r="F15" s="579">
        <f>SUM('BALANZA ACUMULADA'!J21)</f>
        <v>0</v>
      </c>
      <c r="G15" s="579">
        <f t="shared" si="0"/>
        <v>0</v>
      </c>
      <c r="H15" s="579"/>
      <c r="I15" s="579"/>
      <c r="J15" s="579"/>
      <c r="K15" s="579">
        <f t="shared" si="1"/>
        <v>0</v>
      </c>
      <c r="L15" s="579"/>
      <c r="M15" s="579"/>
      <c r="N15" s="579"/>
      <c r="O15" s="579">
        <f t="shared" si="2"/>
        <v>0</v>
      </c>
      <c r="P15" s="580"/>
      <c r="R15" s="1234"/>
      <c r="S15" s="1235"/>
      <c r="T15" s="1235"/>
      <c r="U15" s="1236"/>
    </row>
    <row r="16" spans="1:21" s="40" customFormat="1" ht="18" customHeight="1">
      <c r="A16" s="577" t="s">
        <v>25</v>
      </c>
      <c r="B16" s="578" t="s">
        <v>489</v>
      </c>
      <c r="C16" s="579">
        <f>SUM('BALANZA ACUMULADA'!G22)</f>
        <v>0</v>
      </c>
      <c r="D16" s="579"/>
      <c r="E16" s="579">
        <f>SUM('BALANZA ACUMULADA'!I22)</f>
        <v>0</v>
      </c>
      <c r="F16" s="579">
        <f>SUM('BALANZA ACUMULADA'!J22)</f>
        <v>0</v>
      </c>
      <c r="G16" s="579">
        <f t="shared" si="0"/>
        <v>0</v>
      </c>
      <c r="H16" s="579"/>
      <c r="I16" s="579"/>
      <c r="J16" s="579"/>
      <c r="K16" s="579">
        <f t="shared" si="1"/>
        <v>0</v>
      </c>
      <c r="L16" s="579"/>
      <c r="M16" s="579"/>
      <c r="N16" s="579"/>
      <c r="O16" s="579">
        <f t="shared" si="2"/>
        <v>0</v>
      </c>
      <c r="P16" s="580"/>
      <c r="R16" s="1234"/>
      <c r="S16" s="1235"/>
      <c r="T16" s="1235"/>
      <c r="U16" s="1236"/>
    </row>
    <row r="17" spans="1:21" s="40" customFormat="1" ht="18" customHeight="1">
      <c r="A17" s="577">
        <v>1116</v>
      </c>
      <c r="B17" s="578" t="s">
        <v>814</v>
      </c>
      <c r="C17" s="579">
        <f>SUM('BALANZA ACUMULADA'!G23)</f>
        <v>0</v>
      </c>
      <c r="D17" s="579"/>
      <c r="E17" s="579">
        <f>SUM('BALANZA ACUMULADA'!I23)</f>
        <v>0</v>
      </c>
      <c r="F17" s="579">
        <f>SUM('BALANZA ACUMULADA'!J23)</f>
        <v>0</v>
      </c>
      <c r="G17" s="579">
        <f t="shared" si="0"/>
        <v>0</v>
      </c>
      <c r="H17" s="579"/>
      <c r="I17" s="579"/>
      <c r="J17" s="579"/>
      <c r="K17" s="579">
        <f t="shared" si="1"/>
        <v>0</v>
      </c>
      <c r="L17" s="579"/>
      <c r="M17" s="579"/>
      <c r="N17" s="579"/>
      <c r="O17" s="579">
        <f t="shared" si="2"/>
        <v>0</v>
      </c>
      <c r="P17" s="580"/>
      <c r="R17" s="1234"/>
      <c r="S17" s="1235"/>
      <c r="T17" s="1235"/>
      <c r="U17" s="1236"/>
    </row>
    <row r="18" spans="1:21" s="40" customFormat="1" ht="18" customHeight="1">
      <c r="A18" s="577">
        <v>1119</v>
      </c>
      <c r="B18" s="578" t="s">
        <v>490</v>
      </c>
      <c r="C18" s="579">
        <f>SUM('BALANZA ACUMULADA'!G24)</f>
        <v>0</v>
      </c>
      <c r="D18" s="579"/>
      <c r="E18" s="579">
        <f>SUM('BALANZA ACUMULADA'!I24)</f>
        <v>0</v>
      </c>
      <c r="F18" s="579">
        <f>SUM('BALANZA ACUMULADA'!J24)</f>
        <v>0</v>
      </c>
      <c r="G18" s="579">
        <f t="shared" si="0"/>
        <v>0</v>
      </c>
      <c r="H18" s="579"/>
      <c r="I18" s="579"/>
      <c r="J18" s="579"/>
      <c r="K18" s="579">
        <f t="shared" si="1"/>
        <v>0</v>
      </c>
      <c r="L18" s="579"/>
      <c r="M18" s="579"/>
      <c r="N18" s="579"/>
      <c r="O18" s="579">
        <f t="shared" si="2"/>
        <v>0</v>
      </c>
      <c r="P18" s="580"/>
      <c r="R18" s="1234"/>
      <c r="S18" s="1235"/>
      <c r="T18" s="1235"/>
      <c r="U18" s="1236"/>
    </row>
    <row r="19" spans="1:21" s="40" customFormat="1" ht="18" customHeight="1">
      <c r="A19" s="577">
        <v>1121</v>
      </c>
      <c r="B19" s="578" t="s">
        <v>815</v>
      </c>
      <c r="C19" s="579">
        <f>SUM('BALANZA ACUMULADA'!G25)</f>
        <v>0</v>
      </c>
      <c r="D19" s="579"/>
      <c r="E19" s="579">
        <f>SUM('BALANZA ACUMULADA'!I25)</f>
        <v>0</v>
      </c>
      <c r="F19" s="579">
        <f>SUM('BALANZA ACUMULADA'!J25)</f>
        <v>0</v>
      </c>
      <c r="G19" s="579">
        <f t="shared" si="0"/>
        <v>0</v>
      </c>
      <c r="H19" s="579"/>
      <c r="I19" s="579"/>
      <c r="J19" s="579"/>
      <c r="K19" s="579">
        <f t="shared" si="1"/>
        <v>0</v>
      </c>
      <c r="L19" s="579"/>
      <c r="M19" s="579"/>
      <c r="N19" s="579"/>
      <c r="O19" s="579">
        <f t="shared" si="2"/>
        <v>0</v>
      </c>
      <c r="P19" s="580"/>
      <c r="R19" s="1234"/>
      <c r="S19" s="1235"/>
      <c r="T19" s="1235"/>
      <c r="U19" s="1236"/>
    </row>
    <row r="20" spans="1:21" s="40" customFormat="1" ht="18" customHeight="1">
      <c r="A20" s="577">
        <v>1122</v>
      </c>
      <c r="B20" s="578" t="s">
        <v>502</v>
      </c>
      <c r="C20" s="579">
        <f>SUM('BALANZA ACUMULADA'!G26)</f>
        <v>0</v>
      </c>
      <c r="D20" s="579"/>
      <c r="E20" s="579">
        <f>SUM('BALANZA ACUMULADA'!I26)</f>
        <v>0</v>
      </c>
      <c r="F20" s="579">
        <f>SUM('BALANZA ACUMULADA'!J26)</f>
        <v>0</v>
      </c>
      <c r="G20" s="579">
        <f t="shared" si="0"/>
        <v>0</v>
      </c>
      <c r="H20" s="579"/>
      <c r="I20" s="579"/>
      <c r="J20" s="579"/>
      <c r="K20" s="579">
        <f t="shared" si="1"/>
        <v>0</v>
      </c>
      <c r="L20" s="579"/>
      <c r="M20" s="579"/>
      <c r="N20" s="579"/>
      <c r="O20" s="579">
        <f t="shared" si="2"/>
        <v>0</v>
      </c>
      <c r="P20" s="580"/>
      <c r="R20" s="1234"/>
      <c r="S20" s="1235"/>
      <c r="T20" s="1235"/>
      <c r="U20" s="1236"/>
    </row>
    <row r="21" spans="1:21" s="40" customFormat="1" ht="18" customHeight="1">
      <c r="A21" s="577">
        <v>1123</v>
      </c>
      <c r="B21" s="578" t="s">
        <v>503</v>
      </c>
      <c r="C21" s="579">
        <f>SUM('BALANZA ACUMULADA'!G27)</f>
        <v>0</v>
      </c>
      <c r="D21" s="579"/>
      <c r="E21" s="579">
        <f>SUM('BALANZA ACUMULADA'!I27)</f>
        <v>0</v>
      </c>
      <c r="F21" s="579">
        <f>SUM('BALANZA ACUMULADA'!J27)</f>
        <v>0</v>
      </c>
      <c r="G21" s="579">
        <f t="shared" si="0"/>
        <v>0</v>
      </c>
      <c r="H21" s="579"/>
      <c r="I21" s="579"/>
      <c r="J21" s="579"/>
      <c r="K21" s="579">
        <f t="shared" si="1"/>
        <v>0</v>
      </c>
      <c r="L21" s="579"/>
      <c r="M21" s="579"/>
      <c r="N21" s="579"/>
      <c r="O21" s="579">
        <f t="shared" si="2"/>
        <v>0</v>
      </c>
      <c r="P21" s="580"/>
      <c r="R21" s="1234"/>
      <c r="S21" s="1235"/>
      <c r="T21" s="1235"/>
      <c r="U21" s="1236"/>
    </row>
    <row r="22" spans="1:21" s="40" customFormat="1" ht="18" customHeight="1">
      <c r="A22" s="577">
        <v>1124</v>
      </c>
      <c r="B22" s="578" t="s">
        <v>504</v>
      </c>
      <c r="C22" s="579">
        <f>SUM('BALANZA ACUMULADA'!G28)</f>
        <v>0</v>
      </c>
      <c r="D22" s="579"/>
      <c r="E22" s="579">
        <f>SUM('BALANZA ACUMULADA'!I28)</f>
        <v>0</v>
      </c>
      <c r="F22" s="579">
        <f>SUM('BALANZA ACUMULADA'!J28)</f>
        <v>0</v>
      </c>
      <c r="G22" s="579">
        <f t="shared" si="0"/>
        <v>0</v>
      </c>
      <c r="H22" s="579"/>
      <c r="I22" s="579"/>
      <c r="J22" s="579"/>
      <c r="K22" s="579">
        <f t="shared" si="1"/>
        <v>0</v>
      </c>
      <c r="L22" s="579"/>
      <c r="M22" s="579"/>
      <c r="N22" s="579"/>
      <c r="O22" s="579">
        <f t="shared" si="2"/>
        <v>0</v>
      </c>
      <c r="P22" s="580"/>
      <c r="R22" s="1234"/>
      <c r="S22" s="1235"/>
      <c r="T22" s="1235"/>
      <c r="U22" s="1236"/>
    </row>
    <row r="23" spans="1:21" s="40" customFormat="1" ht="18" customHeight="1">
      <c r="A23" s="577">
        <v>1125</v>
      </c>
      <c r="B23" s="578" t="s">
        <v>505</v>
      </c>
      <c r="C23" s="579">
        <f>SUM('BALANZA ACUMULADA'!G29)</f>
        <v>0</v>
      </c>
      <c r="D23" s="579"/>
      <c r="E23" s="579">
        <f>SUM('BALANZA ACUMULADA'!I29)</f>
        <v>0</v>
      </c>
      <c r="F23" s="579">
        <f>SUM('BALANZA ACUMULADA'!J29)</f>
        <v>0</v>
      </c>
      <c r="G23" s="579">
        <f t="shared" si="0"/>
        <v>0</v>
      </c>
      <c r="H23" s="579"/>
      <c r="I23" s="579"/>
      <c r="J23" s="579"/>
      <c r="K23" s="579">
        <f t="shared" si="1"/>
        <v>0</v>
      </c>
      <c r="L23" s="579"/>
      <c r="M23" s="579"/>
      <c r="N23" s="579"/>
      <c r="O23" s="579">
        <f t="shared" si="2"/>
        <v>0</v>
      </c>
      <c r="P23" s="580"/>
      <c r="R23" s="1237"/>
      <c r="S23" s="1238"/>
      <c r="T23" s="1238"/>
      <c r="U23" s="1239"/>
    </row>
    <row r="24" spans="1:21" s="40" customFormat="1" ht="18" customHeight="1">
      <c r="A24" s="577">
        <v>1126</v>
      </c>
      <c r="B24" s="578" t="s">
        <v>507</v>
      </c>
      <c r="C24" s="579">
        <f>SUM('BALANZA ACUMULADA'!G30)</f>
        <v>0</v>
      </c>
      <c r="D24" s="579"/>
      <c r="E24" s="579">
        <f>SUM('BALANZA ACUMULADA'!I30)</f>
        <v>0</v>
      </c>
      <c r="F24" s="579">
        <f>SUM('BALANZA ACUMULADA'!J30)</f>
        <v>0</v>
      </c>
      <c r="G24" s="579">
        <f t="shared" si="0"/>
        <v>0</v>
      </c>
      <c r="H24" s="579"/>
      <c r="I24" s="579"/>
      <c r="J24" s="579"/>
      <c r="K24" s="579">
        <f t="shared" si="1"/>
        <v>0</v>
      </c>
      <c r="L24" s="579"/>
      <c r="M24" s="579"/>
      <c r="N24" s="579"/>
      <c r="O24" s="579">
        <f t="shared" si="2"/>
        <v>0</v>
      </c>
      <c r="P24" s="580"/>
    </row>
    <row r="25" spans="1:21" s="40" customFormat="1" ht="18" customHeight="1">
      <c r="A25" s="577">
        <v>1129</v>
      </c>
      <c r="B25" s="578" t="s">
        <v>509</v>
      </c>
      <c r="C25" s="579">
        <f>SUM('BALANZA ACUMULADA'!G31)</f>
        <v>0</v>
      </c>
      <c r="D25" s="579"/>
      <c r="E25" s="579">
        <f>SUM('BALANZA ACUMULADA'!I31)</f>
        <v>0</v>
      </c>
      <c r="F25" s="579">
        <f>SUM('BALANZA ACUMULADA'!J31)</f>
        <v>0</v>
      </c>
      <c r="G25" s="579">
        <f t="shared" si="0"/>
        <v>0</v>
      </c>
      <c r="H25" s="579"/>
      <c r="I25" s="579"/>
      <c r="J25" s="579"/>
      <c r="K25" s="579">
        <f t="shared" si="1"/>
        <v>0</v>
      </c>
      <c r="L25" s="579"/>
      <c r="M25" s="579"/>
      <c r="N25" s="579"/>
      <c r="O25" s="579">
        <f t="shared" si="2"/>
        <v>0</v>
      </c>
      <c r="P25" s="580"/>
    </row>
    <row r="26" spans="1:21" s="40" customFormat="1" ht="18" customHeight="1">
      <c r="A26" s="577">
        <v>1131</v>
      </c>
      <c r="B26" s="578" t="s">
        <v>816</v>
      </c>
      <c r="C26" s="579">
        <f>SUM('BALANZA ACUMULADA'!G32)</f>
        <v>0</v>
      </c>
      <c r="D26" s="579"/>
      <c r="E26" s="579">
        <f>SUM('BALANZA ACUMULADA'!I32)</f>
        <v>0</v>
      </c>
      <c r="F26" s="579">
        <f>SUM('BALANZA ACUMULADA'!J32)</f>
        <v>0</v>
      </c>
      <c r="G26" s="579">
        <f t="shared" si="0"/>
        <v>0</v>
      </c>
      <c r="H26" s="579"/>
      <c r="I26" s="579"/>
      <c r="J26" s="579"/>
      <c r="K26" s="579">
        <f t="shared" si="1"/>
        <v>0</v>
      </c>
      <c r="L26" s="579"/>
      <c r="M26" s="579"/>
      <c r="N26" s="579"/>
      <c r="O26" s="579">
        <f t="shared" si="2"/>
        <v>0</v>
      </c>
      <c r="P26" s="580"/>
    </row>
    <row r="27" spans="1:21" s="40" customFormat="1" ht="18" customHeight="1">
      <c r="A27" s="577">
        <v>1132</v>
      </c>
      <c r="B27" s="578" t="s">
        <v>513</v>
      </c>
      <c r="C27" s="579">
        <f>SUM('BALANZA ACUMULADA'!G33)</f>
        <v>0</v>
      </c>
      <c r="D27" s="579"/>
      <c r="E27" s="579">
        <f>SUM('BALANZA ACUMULADA'!I33)</f>
        <v>0</v>
      </c>
      <c r="F27" s="579">
        <f>SUM('BALANZA ACUMULADA'!J33)</f>
        <v>0</v>
      </c>
      <c r="G27" s="579">
        <f t="shared" si="0"/>
        <v>0</v>
      </c>
      <c r="H27" s="579"/>
      <c r="I27" s="579"/>
      <c r="J27" s="579"/>
      <c r="K27" s="579">
        <f t="shared" si="1"/>
        <v>0</v>
      </c>
      <c r="L27" s="579"/>
      <c r="M27" s="579"/>
      <c r="N27" s="579"/>
      <c r="O27" s="579">
        <f t="shared" si="2"/>
        <v>0</v>
      </c>
      <c r="P27" s="580"/>
    </row>
    <row r="28" spans="1:21" s="40" customFormat="1" ht="18" customHeight="1">
      <c r="A28" s="577">
        <v>1133</v>
      </c>
      <c r="B28" s="578" t="s">
        <v>609</v>
      </c>
      <c r="C28" s="579">
        <f>SUM('BALANZA ACUMULADA'!G34)</f>
        <v>0</v>
      </c>
      <c r="D28" s="579"/>
      <c r="E28" s="579">
        <f>SUM('BALANZA ACUMULADA'!I34)</f>
        <v>0</v>
      </c>
      <c r="F28" s="579">
        <f>SUM('BALANZA ACUMULADA'!J34)</f>
        <v>0</v>
      </c>
      <c r="G28" s="579">
        <f t="shared" si="0"/>
        <v>0</v>
      </c>
      <c r="H28" s="579"/>
      <c r="I28" s="579"/>
      <c r="J28" s="579"/>
      <c r="K28" s="579">
        <f t="shared" si="1"/>
        <v>0</v>
      </c>
      <c r="L28" s="579"/>
      <c r="M28" s="579"/>
      <c r="N28" s="579"/>
      <c r="O28" s="579">
        <f t="shared" si="2"/>
        <v>0</v>
      </c>
      <c r="P28" s="580"/>
    </row>
    <row r="29" spans="1:21" s="40" customFormat="1" ht="18" customHeight="1">
      <c r="A29" s="577">
        <v>1134</v>
      </c>
      <c r="B29" s="578" t="s">
        <v>515</v>
      </c>
      <c r="C29" s="579">
        <f>SUM('BALANZA ACUMULADA'!G35)</f>
        <v>0</v>
      </c>
      <c r="D29" s="579"/>
      <c r="E29" s="579">
        <f>SUM('BALANZA ACUMULADA'!I35)</f>
        <v>0</v>
      </c>
      <c r="F29" s="579">
        <f>SUM('BALANZA ACUMULADA'!J35)</f>
        <v>0</v>
      </c>
      <c r="G29" s="579">
        <f t="shared" si="0"/>
        <v>0</v>
      </c>
      <c r="H29" s="579"/>
      <c r="I29" s="579"/>
      <c r="J29" s="579"/>
      <c r="K29" s="579">
        <f t="shared" si="1"/>
        <v>0</v>
      </c>
      <c r="L29" s="579"/>
      <c r="M29" s="579"/>
      <c r="N29" s="579"/>
      <c r="O29" s="579">
        <f t="shared" si="2"/>
        <v>0</v>
      </c>
      <c r="P29" s="580"/>
    </row>
    <row r="30" spans="1:21" s="40" customFormat="1" ht="18" customHeight="1">
      <c r="A30" s="577">
        <v>1139</v>
      </c>
      <c r="B30" s="578" t="s">
        <v>611</v>
      </c>
      <c r="C30" s="579">
        <f>SUM('BALANZA ACUMULADA'!G36)</f>
        <v>0</v>
      </c>
      <c r="D30" s="579"/>
      <c r="E30" s="579">
        <f>SUM('BALANZA ACUMULADA'!I36)</f>
        <v>0</v>
      </c>
      <c r="F30" s="579">
        <f>SUM('BALANZA ACUMULADA'!J36)</f>
        <v>0</v>
      </c>
      <c r="G30" s="579">
        <f t="shared" si="0"/>
        <v>0</v>
      </c>
      <c r="H30" s="579"/>
      <c r="I30" s="579"/>
      <c r="J30" s="579"/>
      <c r="K30" s="579">
        <f t="shared" si="1"/>
        <v>0</v>
      </c>
      <c r="L30" s="579"/>
      <c r="M30" s="579"/>
      <c r="N30" s="579"/>
      <c r="O30" s="579">
        <f t="shared" si="2"/>
        <v>0</v>
      </c>
      <c r="P30" s="580"/>
    </row>
    <row r="31" spans="1:21" s="40" customFormat="1" ht="18" customHeight="1">
      <c r="A31" s="577">
        <v>1141</v>
      </c>
      <c r="B31" s="578" t="s">
        <v>518</v>
      </c>
      <c r="C31" s="579">
        <f>SUM('BALANZA ACUMULADA'!G37)</f>
        <v>0</v>
      </c>
      <c r="D31" s="579"/>
      <c r="E31" s="579">
        <f>SUM('BALANZA ACUMULADA'!I37)</f>
        <v>0</v>
      </c>
      <c r="F31" s="579">
        <f>SUM('BALANZA ACUMULADA'!J37)</f>
        <v>0</v>
      </c>
      <c r="G31" s="579">
        <f t="shared" si="0"/>
        <v>0</v>
      </c>
      <c r="H31" s="579"/>
      <c r="I31" s="579"/>
      <c r="J31" s="579"/>
      <c r="K31" s="579">
        <f t="shared" si="1"/>
        <v>0</v>
      </c>
      <c r="L31" s="579"/>
      <c r="M31" s="579"/>
      <c r="N31" s="579"/>
      <c r="O31" s="579">
        <f t="shared" si="2"/>
        <v>0</v>
      </c>
      <c r="P31" s="580"/>
    </row>
    <row r="32" spans="1:21" s="40" customFormat="1" ht="18" customHeight="1">
      <c r="A32" s="577">
        <v>1143</v>
      </c>
      <c r="B32" s="578" t="s">
        <v>817</v>
      </c>
      <c r="C32" s="579">
        <f>SUM('BALANZA ACUMULADA'!G39)</f>
        <v>0</v>
      </c>
      <c r="D32" s="579"/>
      <c r="E32" s="579">
        <f>SUM('BALANZA ACUMULADA'!I39)</f>
        <v>0</v>
      </c>
      <c r="F32" s="579">
        <f>SUM('BALANZA ACUMULADA'!J39)</f>
        <v>0</v>
      </c>
      <c r="G32" s="579">
        <f t="shared" si="0"/>
        <v>0</v>
      </c>
      <c r="H32" s="579"/>
      <c r="I32" s="579"/>
      <c r="J32" s="579"/>
      <c r="K32" s="579">
        <f t="shared" si="1"/>
        <v>0</v>
      </c>
      <c r="L32" s="579"/>
      <c r="M32" s="579"/>
      <c r="N32" s="579"/>
      <c r="O32" s="579">
        <f t="shared" si="2"/>
        <v>0</v>
      </c>
      <c r="P32" s="580"/>
    </row>
    <row r="33" spans="1:16" s="40" customFormat="1" ht="18" customHeight="1">
      <c r="A33" s="577">
        <v>1145</v>
      </c>
      <c r="B33" s="578" t="s">
        <v>521</v>
      </c>
      <c r="C33" s="579">
        <f>SUM('BALANZA ACUMULADA'!G41)</f>
        <v>0</v>
      </c>
      <c r="D33" s="579"/>
      <c r="E33" s="579">
        <f>SUM('BALANZA ACUMULADA'!I41)</f>
        <v>0</v>
      </c>
      <c r="F33" s="579">
        <f>SUM('BALANZA ACUMULADA'!J41)</f>
        <v>0</v>
      </c>
      <c r="G33" s="579">
        <f t="shared" si="0"/>
        <v>0</v>
      </c>
      <c r="H33" s="579"/>
      <c r="I33" s="579"/>
      <c r="J33" s="579"/>
      <c r="K33" s="579">
        <f t="shared" si="1"/>
        <v>0</v>
      </c>
      <c r="L33" s="579"/>
      <c r="M33" s="579"/>
      <c r="N33" s="579"/>
      <c r="O33" s="579">
        <f t="shared" si="2"/>
        <v>0</v>
      </c>
      <c r="P33" s="580"/>
    </row>
    <row r="34" spans="1:16" s="40" customFormat="1" ht="18" customHeight="1">
      <c r="A34" s="577">
        <v>1151</v>
      </c>
      <c r="B34" s="578" t="s">
        <v>58</v>
      </c>
      <c r="C34" s="579">
        <f>SUM('BALANZA ACUMULADA'!G42)</f>
        <v>0</v>
      </c>
      <c r="D34" s="579"/>
      <c r="E34" s="579">
        <f>SUM('BALANZA ACUMULADA'!I42)</f>
        <v>0</v>
      </c>
      <c r="F34" s="579">
        <f>SUM('BALANZA ACUMULADA'!J42)</f>
        <v>0</v>
      </c>
      <c r="G34" s="579">
        <f t="shared" si="0"/>
        <v>0</v>
      </c>
      <c r="H34" s="579"/>
      <c r="I34" s="579"/>
      <c r="J34" s="579"/>
      <c r="K34" s="579">
        <f t="shared" si="1"/>
        <v>0</v>
      </c>
      <c r="L34" s="579"/>
      <c r="M34" s="579"/>
      <c r="N34" s="579"/>
      <c r="O34" s="579">
        <f t="shared" si="2"/>
        <v>0</v>
      </c>
      <c r="P34" s="580"/>
    </row>
    <row r="35" spans="1:16" s="40" customFormat="1" ht="18" customHeight="1">
      <c r="A35" s="577">
        <v>1161</v>
      </c>
      <c r="B35" s="578" t="s">
        <v>60</v>
      </c>
      <c r="C35" s="579"/>
      <c r="D35" s="579">
        <f>SUM('BALANZA ACUMULADA'!H43)</f>
        <v>0</v>
      </c>
      <c r="E35" s="579">
        <f>SUM('BALANZA ACUMULADA'!I43)</f>
        <v>0</v>
      </c>
      <c r="F35" s="579">
        <f>SUM('BALANZA ACUMULADA'!J43)</f>
        <v>0</v>
      </c>
      <c r="G35" s="579"/>
      <c r="H35" s="579">
        <f>SUM(D35+F35-E35)</f>
        <v>0</v>
      </c>
      <c r="I35" s="579"/>
      <c r="J35" s="579"/>
      <c r="K35" s="579"/>
      <c r="L35" s="579">
        <f>SUM(H35)</f>
        <v>0</v>
      </c>
      <c r="M35" s="579"/>
      <c r="N35" s="579"/>
      <c r="O35" s="579"/>
      <c r="P35" s="580">
        <f>SUM(L35)</f>
        <v>0</v>
      </c>
    </row>
    <row r="36" spans="1:16" s="40" customFormat="1" ht="18" customHeight="1">
      <c r="A36" s="577">
        <v>1191</v>
      </c>
      <c r="B36" s="578" t="s">
        <v>62</v>
      </c>
      <c r="C36" s="579">
        <f>SUM('BALANZA ACUMULADA'!G45)</f>
        <v>0</v>
      </c>
      <c r="D36" s="579"/>
      <c r="E36" s="579">
        <f>SUM('BALANZA ACUMULADA'!I45)</f>
        <v>0</v>
      </c>
      <c r="F36" s="579">
        <f>SUM('BALANZA ACUMULADA'!J45)</f>
        <v>0</v>
      </c>
      <c r="G36" s="579">
        <f t="shared" si="0"/>
        <v>0</v>
      </c>
      <c r="H36" s="579"/>
      <c r="I36" s="579"/>
      <c r="J36" s="579"/>
      <c r="K36" s="579">
        <f t="shared" ref="K36:L67" si="3">SUM(G36)</f>
        <v>0</v>
      </c>
      <c r="L36" s="579"/>
      <c r="M36" s="579"/>
      <c r="N36" s="579"/>
      <c r="O36" s="579">
        <f t="shared" si="2"/>
        <v>0</v>
      </c>
      <c r="P36" s="580"/>
    </row>
    <row r="37" spans="1:16" s="40" customFormat="1" ht="18" customHeight="1">
      <c r="A37" s="577">
        <v>1194</v>
      </c>
      <c r="B37" s="578" t="s">
        <v>1051</v>
      </c>
      <c r="C37" s="579">
        <f>SUM('BALANZA ACUMULADA'!G48)</f>
        <v>0</v>
      </c>
      <c r="D37" s="579"/>
      <c r="E37" s="579">
        <f>SUM('BALANZA ACUMULADA'!I48)</f>
        <v>0</v>
      </c>
      <c r="F37" s="579">
        <f>SUM('BALANZA ACUMULADA'!J48)</f>
        <v>0</v>
      </c>
      <c r="G37" s="579">
        <f t="shared" ref="G37" si="4">SUM(C37+E37-F37)</f>
        <v>0</v>
      </c>
      <c r="H37" s="579"/>
      <c r="I37" s="579"/>
      <c r="J37" s="579"/>
      <c r="K37" s="579">
        <f t="shared" ref="K37" si="5">SUM(G37)</f>
        <v>0</v>
      </c>
      <c r="L37" s="579"/>
      <c r="M37" s="579"/>
      <c r="N37" s="579"/>
      <c r="O37" s="579">
        <f t="shared" ref="O37" si="6">SUM(K37)</f>
        <v>0</v>
      </c>
      <c r="P37" s="580"/>
    </row>
    <row r="38" spans="1:16" s="40" customFormat="1" ht="18" customHeight="1">
      <c r="A38" s="577">
        <v>1211</v>
      </c>
      <c r="B38" s="578" t="s">
        <v>1566</v>
      </c>
      <c r="C38" s="579">
        <f>SUM('BALANZA ACUMULADA'!G49)</f>
        <v>0</v>
      </c>
      <c r="D38" s="579"/>
      <c r="E38" s="579">
        <f>SUM('BALANZA ACUMULADA'!I49)</f>
        <v>0</v>
      </c>
      <c r="F38" s="579">
        <f>SUM('BALANZA ACUMULADA'!J49)</f>
        <v>0</v>
      </c>
      <c r="G38" s="579">
        <f t="shared" ref="G38" si="7">SUM(C38+E38-F38)</f>
        <v>0</v>
      </c>
      <c r="H38" s="579"/>
      <c r="I38" s="579"/>
      <c r="J38" s="579"/>
      <c r="K38" s="579">
        <f t="shared" ref="K38" si="8">SUM(G38)</f>
        <v>0</v>
      </c>
      <c r="L38" s="579"/>
      <c r="M38" s="579"/>
      <c r="N38" s="579"/>
      <c r="O38" s="579">
        <f t="shared" ref="O38" si="9">SUM(K38)</f>
        <v>0</v>
      </c>
      <c r="P38" s="580"/>
    </row>
    <row r="39" spans="1:16" s="40" customFormat="1" ht="18" customHeight="1">
      <c r="A39" s="577">
        <v>1212</v>
      </c>
      <c r="B39" s="578" t="s">
        <v>64</v>
      </c>
      <c r="C39" s="579">
        <f>SUM('BALANZA ACUMULADA'!G50)</f>
        <v>0</v>
      </c>
      <c r="D39" s="579"/>
      <c r="E39" s="579">
        <f>SUM('BALANZA ACUMULADA'!I50)</f>
        <v>0</v>
      </c>
      <c r="F39" s="579">
        <f>SUM('BALANZA ACUMULADA'!J50)</f>
        <v>0</v>
      </c>
      <c r="G39" s="579">
        <f t="shared" si="0"/>
        <v>0</v>
      </c>
      <c r="H39" s="579"/>
      <c r="I39" s="579"/>
      <c r="J39" s="579"/>
      <c r="K39" s="579">
        <f t="shared" si="3"/>
        <v>0</v>
      </c>
      <c r="L39" s="579"/>
      <c r="M39" s="579"/>
      <c r="N39" s="579"/>
      <c r="O39" s="579">
        <f t="shared" si="2"/>
        <v>0</v>
      </c>
      <c r="P39" s="580"/>
    </row>
    <row r="40" spans="1:16" s="40" customFormat="1" ht="18" customHeight="1">
      <c r="A40" s="577">
        <v>1213</v>
      </c>
      <c r="B40" s="578" t="s">
        <v>66</v>
      </c>
      <c r="C40" s="579">
        <f>SUM('BALANZA ACUMULADA'!G51)</f>
        <v>0</v>
      </c>
      <c r="D40" s="579"/>
      <c r="E40" s="579">
        <f>SUM('BALANZA ACUMULADA'!I51)</f>
        <v>0</v>
      </c>
      <c r="F40" s="579">
        <f>SUM('BALANZA ACUMULADA'!J51)</f>
        <v>0</v>
      </c>
      <c r="G40" s="579">
        <f t="shared" si="0"/>
        <v>0</v>
      </c>
      <c r="H40" s="579"/>
      <c r="I40" s="579"/>
      <c r="J40" s="579"/>
      <c r="K40" s="579">
        <f t="shared" si="3"/>
        <v>0</v>
      </c>
      <c r="L40" s="579"/>
      <c r="M40" s="579"/>
      <c r="N40" s="579"/>
      <c r="O40" s="579">
        <f t="shared" si="2"/>
        <v>0</v>
      </c>
      <c r="P40" s="580"/>
    </row>
    <row r="41" spans="1:16" s="40" customFormat="1" ht="18" customHeight="1">
      <c r="A41" s="577">
        <v>1214</v>
      </c>
      <c r="B41" s="578" t="s">
        <v>68</v>
      </c>
      <c r="C41" s="579">
        <f>SUM('BALANZA ACUMULADA'!G52)</f>
        <v>0</v>
      </c>
      <c r="D41" s="579"/>
      <c r="E41" s="579">
        <f>SUM('BALANZA ACUMULADA'!I52)</f>
        <v>0</v>
      </c>
      <c r="F41" s="579">
        <f>SUM('BALANZA ACUMULADA'!J52)</f>
        <v>0</v>
      </c>
      <c r="G41" s="579">
        <f t="shared" si="0"/>
        <v>0</v>
      </c>
      <c r="H41" s="579"/>
      <c r="I41" s="579"/>
      <c r="J41" s="579"/>
      <c r="K41" s="579">
        <f t="shared" si="3"/>
        <v>0</v>
      </c>
      <c r="L41" s="579"/>
      <c r="M41" s="579"/>
      <c r="N41" s="579"/>
      <c r="O41" s="579">
        <f t="shared" si="2"/>
        <v>0</v>
      </c>
      <c r="P41" s="580"/>
    </row>
    <row r="42" spans="1:16" s="40" customFormat="1" ht="18" customHeight="1">
      <c r="A42" s="577">
        <v>1221</v>
      </c>
      <c r="B42" s="578" t="s">
        <v>1324</v>
      </c>
      <c r="C42" s="579">
        <f>SUM('BALANZA ACUMULADA'!G53)</f>
        <v>0</v>
      </c>
      <c r="D42" s="579"/>
      <c r="E42" s="579">
        <f>SUM('BALANZA ACUMULADA'!I53)</f>
        <v>0</v>
      </c>
      <c r="F42" s="579">
        <f>SUM('BALANZA ACUMULADA'!J53)</f>
        <v>0</v>
      </c>
      <c r="G42" s="579">
        <f t="shared" ref="G42" si="10">SUM(C42+E42-F42)</f>
        <v>0</v>
      </c>
      <c r="H42" s="579"/>
      <c r="I42" s="579"/>
      <c r="J42" s="579"/>
      <c r="K42" s="579">
        <f t="shared" ref="K42" si="11">SUM(G42)</f>
        <v>0</v>
      </c>
      <c r="L42" s="579"/>
      <c r="M42" s="579"/>
      <c r="N42" s="579"/>
      <c r="O42" s="579">
        <f t="shared" ref="O42" si="12">SUM(K42)</f>
        <v>0</v>
      </c>
      <c r="P42" s="580"/>
    </row>
    <row r="43" spans="1:16" s="40" customFormat="1" ht="18" customHeight="1">
      <c r="A43" s="577">
        <v>1222</v>
      </c>
      <c r="B43" s="578" t="s">
        <v>70</v>
      </c>
      <c r="C43" s="579">
        <f>SUM('BALANZA ACUMULADA'!G54)</f>
        <v>0</v>
      </c>
      <c r="D43" s="579"/>
      <c r="E43" s="579">
        <f>SUM('BALANZA ACUMULADA'!I54)</f>
        <v>0</v>
      </c>
      <c r="F43" s="579">
        <f>SUM('BALANZA ACUMULADA'!J54)</f>
        <v>0</v>
      </c>
      <c r="G43" s="579">
        <f t="shared" si="0"/>
        <v>0</v>
      </c>
      <c r="H43" s="579"/>
      <c r="I43" s="579"/>
      <c r="J43" s="579"/>
      <c r="K43" s="579">
        <f t="shared" si="3"/>
        <v>0</v>
      </c>
      <c r="L43" s="579"/>
      <c r="M43" s="579"/>
      <c r="N43" s="579"/>
      <c r="O43" s="579">
        <f t="shared" si="2"/>
        <v>0</v>
      </c>
      <c r="P43" s="580"/>
    </row>
    <row r="44" spans="1:16" s="40" customFormat="1" ht="18" customHeight="1">
      <c r="A44" s="577">
        <v>1223</v>
      </c>
      <c r="B44" s="578" t="s">
        <v>72</v>
      </c>
      <c r="C44" s="579">
        <f>SUM('BALANZA ACUMULADA'!G55)</f>
        <v>0</v>
      </c>
      <c r="D44" s="579"/>
      <c r="E44" s="579">
        <f>SUM('BALANZA ACUMULADA'!I55)</f>
        <v>0</v>
      </c>
      <c r="F44" s="579">
        <f>SUM('BALANZA ACUMULADA'!J55)</f>
        <v>0</v>
      </c>
      <c r="G44" s="579">
        <f t="shared" si="0"/>
        <v>0</v>
      </c>
      <c r="H44" s="579"/>
      <c r="I44" s="579"/>
      <c r="J44" s="579"/>
      <c r="K44" s="579">
        <f t="shared" si="3"/>
        <v>0</v>
      </c>
      <c r="L44" s="579"/>
      <c r="M44" s="579"/>
      <c r="N44" s="579"/>
      <c r="O44" s="579">
        <f t="shared" si="2"/>
        <v>0</v>
      </c>
      <c r="P44" s="580"/>
    </row>
    <row r="45" spans="1:16" s="40" customFormat="1" ht="18" customHeight="1">
      <c r="A45" s="577">
        <v>1224</v>
      </c>
      <c r="B45" s="578" t="s">
        <v>74</v>
      </c>
      <c r="C45" s="579">
        <f>SUM('BALANZA ACUMULADA'!G56)</f>
        <v>0</v>
      </c>
      <c r="D45" s="579"/>
      <c r="E45" s="579">
        <f>SUM('BALANZA ACUMULADA'!I56)</f>
        <v>0</v>
      </c>
      <c r="F45" s="579">
        <f>SUM('BALANZA ACUMULADA'!J56)</f>
        <v>0</v>
      </c>
      <c r="G45" s="579">
        <f t="shared" si="0"/>
        <v>0</v>
      </c>
      <c r="H45" s="579"/>
      <c r="I45" s="579"/>
      <c r="J45" s="579"/>
      <c r="K45" s="579">
        <f t="shared" si="3"/>
        <v>0</v>
      </c>
      <c r="L45" s="579"/>
      <c r="M45" s="579"/>
      <c r="N45" s="579"/>
      <c r="O45" s="579">
        <f t="shared" si="2"/>
        <v>0</v>
      </c>
      <c r="P45" s="580"/>
    </row>
    <row r="46" spans="1:16" s="40" customFormat="1" ht="18" customHeight="1">
      <c r="A46" s="577">
        <v>1229</v>
      </c>
      <c r="B46" s="578" t="s">
        <v>76</v>
      </c>
      <c r="C46" s="579">
        <f>SUM('BALANZA ACUMULADA'!G57)</f>
        <v>0</v>
      </c>
      <c r="D46" s="579"/>
      <c r="E46" s="579">
        <f>SUM('BALANZA ACUMULADA'!I57)</f>
        <v>0</v>
      </c>
      <c r="F46" s="579">
        <f>SUM('BALANZA ACUMULADA'!J57)</f>
        <v>0</v>
      </c>
      <c r="G46" s="579">
        <f t="shared" si="0"/>
        <v>0</v>
      </c>
      <c r="H46" s="579"/>
      <c r="I46" s="579"/>
      <c r="J46" s="579"/>
      <c r="K46" s="579">
        <f t="shared" si="3"/>
        <v>0</v>
      </c>
      <c r="L46" s="579"/>
      <c r="M46" s="579"/>
      <c r="N46" s="579"/>
      <c r="O46" s="579">
        <f t="shared" si="2"/>
        <v>0</v>
      </c>
      <c r="P46" s="580"/>
    </row>
    <row r="47" spans="1:16" s="40" customFormat="1" ht="18" customHeight="1">
      <c r="A47" s="577">
        <v>1231</v>
      </c>
      <c r="B47" s="578" t="s">
        <v>549</v>
      </c>
      <c r="C47" s="579">
        <f>SUM('BALANZA ACUMULADA'!G58)</f>
        <v>0</v>
      </c>
      <c r="D47" s="579"/>
      <c r="E47" s="579">
        <f>SUM('BALANZA ACUMULADA'!I58)</f>
        <v>0</v>
      </c>
      <c r="F47" s="579">
        <f>SUM('BALANZA ACUMULADA'!J58)</f>
        <v>0</v>
      </c>
      <c r="G47" s="579">
        <f t="shared" si="0"/>
        <v>0</v>
      </c>
      <c r="H47" s="579"/>
      <c r="I47" s="579"/>
      <c r="J47" s="579"/>
      <c r="K47" s="579">
        <f t="shared" si="3"/>
        <v>0</v>
      </c>
      <c r="L47" s="579"/>
      <c r="M47" s="579"/>
      <c r="N47" s="579"/>
      <c r="O47" s="579">
        <f t="shared" si="2"/>
        <v>0</v>
      </c>
      <c r="P47" s="580"/>
    </row>
    <row r="48" spans="1:16" s="40" customFormat="1" ht="18" customHeight="1">
      <c r="A48" s="577">
        <v>1233</v>
      </c>
      <c r="B48" s="578" t="s">
        <v>80</v>
      </c>
      <c r="C48" s="579">
        <f>SUM('BALANZA ACUMULADA'!G59)</f>
        <v>0</v>
      </c>
      <c r="D48" s="579"/>
      <c r="E48" s="579">
        <f>SUM('BALANZA ACUMULADA'!I59)</f>
        <v>0</v>
      </c>
      <c r="F48" s="579">
        <f>SUM('BALANZA ACUMULADA'!J59)</f>
        <v>0</v>
      </c>
      <c r="G48" s="579">
        <f t="shared" si="0"/>
        <v>0</v>
      </c>
      <c r="H48" s="579"/>
      <c r="I48" s="579"/>
      <c r="J48" s="579"/>
      <c r="K48" s="579">
        <f t="shared" si="3"/>
        <v>0</v>
      </c>
      <c r="L48" s="579"/>
      <c r="M48" s="579"/>
      <c r="N48" s="579"/>
      <c r="O48" s="579">
        <f t="shared" si="2"/>
        <v>0</v>
      </c>
      <c r="P48" s="580"/>
    </row>
    <row r="49" spans="1:16" s="40" customFormat="1" ht="18" customHeight="1">
      <c r="A49" s="577">
        <v>1234</v>
      </c>
      <c r="B49" s="578" t="s">
        <v>82</v>
      </c>
      <c r="C49" s="579">
        <f>SUM('BALANZA ACUMULADA'!G60)</f>
        <v>0</v>
      </c>
      <c r="D49" s="579"/>
      <c r="E49" s="579">
        <f>SUM('BALANZA ACUMULADA'!I60)</f>
        <v>0</v>
      </c>
      <c r="F49" s="579">
        <f>SUM('BALANZA ACUMULADA'!J60)</f>
        <v>0</v>
      </c>
      <c r="G49" s="579">
        <f t="shared" si="0"/>
        <v>0</v>
      </c>
      <c r="H49" s="579"/>
      <c r="I49" s="579"/>
      <c r="J49" s="579"/>
      <c r="K49" s="579">
        <f t="shared" si="3"/>
        <v>0</v>
      </c>
      <c r="L49" s="579"/>
      <c r="M49" s="579"/>
      <c r="N49" s="579"/>
      <c r="O49" s="579">
        <f t="shared" si="2"/>
        <v>0</v>
      </c>
      <c r="P49" s="580"/>
    </row>
    <row r="50" spans="1:16" s="40" customFormat="1" ht="18" customHeight="1">
      <c r="A50" s="577">
        <v>1235</v>
      </c>
      <c r="B50" s="578" t="s">
        <v>84</v>
      </c>
      <c r="C50" s="579">
        <f>SUM('BALANZA ACUMULADA'!G61)</f>
        <v>0</v>
      </c>
      <c r="D50" s="579"/>
      <c r="E50" s="579">
        <f>SUM('BALANZA ACUMULADA'!I61)</f>
        <v>0</v>
      </c>
      <c r="F50" s="579">
        <f>SUM('BALANZA ACUMULADA'!J61)</f>
        <v>0</v>
      </c>
      <c r="G50" s="579">
        <f t="shared" si="0"/>
        <v>0</v>
      </c>
      <c r="H50" s="579"/>
      <c r="I50" s="579"/>
      <c r="J50" s="579"/>
      <c r="K50" s="579">
        <f t="shared" si="3"/>
        <v>0</v>
      </c>
      <c r="L50" s="579"/>
      <c r="M50" s="579"/>
      <c r="N50" s="579"/>
      <c r="O50" s="579">
        <f t="shared" si="2"/>
        <v>0</v>
      </c>
      <c r="P50" s="580"/>
    </row>
    <row r="51" spans="1:16" s="40" customFormat="1" ht="18" customHeight="1">
      <c r="A51" s="577">
        <v>1236</v>
      </c>
      <c r="B51" s="578" t="s">
        <v>86</v>
      </c>
      <c r="C51" s="579">
        <f>SUM('BALANZA ACUMULADA'!G62)</f>
        <v>0</v>
      </c>
      <c r="D51" s="579"/>
      <c r="E51" s="579">
        <f>SUM('BALANZA ACUMULADA'!I62)</f>
        <v>0</v>
      </c>
      <c r="F51" s="579">
        <f>SUM('BALANZA ACUMULADA'!J62)</f>
        <v>0</v>
      </c>
      <c r="G51" s="579">
        <f t="shared" si="0"/>
        <v>0</v>
      </c>
      <c r="H51" s="579"/>
      <c r="I51" s="579"/>
      <c r="J51" s="579"/>
      <c r="K51" s="579">
        <f t="shared" si="3"/>
        <v>0</v>
      </c>
      <c r="L51" s="579"/>
      <c r="M51" s="579"/>
      <c r="N51" s="579"/>
      <c r="O51" s="579">
        <f t="shared" si="2"/>
        <v>0</v>
      </c>
      <c r="P51" s="580"/>
    </row>
    <row r="52" spans="1:16" s="40" customFormat="1" ht="18" customHeight="1">
      <c r="A52" s="577">
        <v>1239</v>
      </c>
      <c r="B52" s="578" t="s">
        <v>88</v>
      </c>
      <c r="C52" s="579">
        <f>SUM('BALANZA ACUMULADA'!G63)</f>
        <v>0</v>
      </c>
      <c r="D52" s="579"/>
      <c r="E52" s="579">
        <f>SUM('BALANZA ACUMULADA'!I63)</f>
        <v>0</v>
      </c>
      <c r="F52" s="579">
        <f>SUM('BALANZA ACUMULADA'!J63)</f>
        <v>0</v>
      </c>
      <c r="G52" s="579">
        <f t="shared" si="0"/>
        <v>0</v>
      </c>
      <c r="H52" s="579"/>
      <c r="I52" s="579"/>
      <c r="J52" s="579"/>
      <c r="K52" s="579">
        <f t="shared" si="3"/>
        <v>0</v>
      </c>
      <c r="L52" s="579"/>
      <c r="M52" s="579"/>
      <c r="N52" s="579"/>
      <c r="O52" s="579">
        <f t="shared" si="2"/>
        <v>0</v>
      </c>
      <c r="P52" s="580"/>
    </row>
    <row r="53" spans="1:16" s="40" customFormat="1" ht="18" customHeight="1">
      <c r="A53" s="577">
        <v>1241</v>
      </c>
      <c r="B53" s="578" t="s">
        <v>560</v>
      </c>
      <c r="C53" s="579">
        <f>SUM('BALANZA ACUMULADA'!G64)</f>
        <v>0</v>
      </c>
      <c r="D53" s="579"/>
      <c r="E53" s="579">
        <f>SUM('BALANZA ACUMULADA'!I64)</f>
        <v>0</v>
      </c>
      <c r="F53" s="579">
        <f>SUM('BALANZA ACUMULADA'!J64)</f>
        <v>0</v>
      </c>
      <c r="G53" s="579">
        <f t="shared" si="0"/>
        <v>0</v>
      </c>
      <c r="H53" s="579"/>
      <c r="I53" s="579"/>
      <c r="J53" s="579"/>
      <c r="K53" s="579">
        <f t="shared" si="3"/>
        <v>0</v>
      </c>
      <c r="L53" s="579"/>
      <c r="M53" s="579"/>
      <c r="N53" s="579"/>
      <c r="O53" s="579">
        <f t="shared" si="2"/>
        <v>0</v>
      </c>
      <c r="P53" s="580"/>
    </row>
    <row r="54" spans="1:16" s="40" customFormat="1" ht="18" customHeight="1">
      <c r="A54" s="577">
        <v>1242</v>
      </c>
      <c r="B54" s="578" t="s">
        <v>561</v>
      </c>
      <c r="C54" s="579">
        <f>SUM('BALANZA ACUMULADA'!G65)</f>
        <v>0</v>
      </c>
      <c r="D54" s="579"/>
      <c r="E54" s="579">
        <f>SUM('BALANZA ACUMULADA'!I65)</f>
        <v>0</v>
      </c>
      <c r="F54" s="579">
        <f>SUM('BALANZA ACUMULADA'!J65)</f>
        <v>0</v>
      </c>
      <c r="G54" s="579">
        <f t="shared" si="0"/>
        <v>0</v>
      </c>
      <c r="H54" s="579"/>
      <c r="I54" s="579"/>
      <c r="J54" s="579"/>
      <c r="K54" s="579">
        <f t="shared" si="3"/>
        <v>0</v>
      </c>
      <c r="L54" s="579"/>
      <c r="M54" s="579"/>
      <c r="N54" s="579"/>
      <c r="O54" s="579">
        <f t="shared" si="2"/>
        <v>0</v>
      </c>
      <c r="P54" s="580"/>
    </row>
    <row r="55" spans="1:16" s="40" customFormat="1" ht="18" customHeight="1">
      <c r="A55" s="577">
        <v>1243</v>
      </c>
      <c r="B55" s="578" t="s">
        <v>563</v>
      </c>
      <c r="C55" s="579">
        <f>SUM('BALANZA ACUMULADA'!G66)</f>
        <v>0</v>
      </c>
      <c r="D55" s="579"/>
      <c r="E55" s="579">
        <f>SUM('BALANZA ACUMULADA'!I66)</f>
        <v>0</v>
      </c>
      <c r="F55" s="579">
        <f>SUM('BALANZA ACUMULADA'!J66)</f>
        <v>0</v>
      </c>
      <c r="G55" s="579">
        <f t="shared" si="0"/>
        <v>0</v>
      </c>
      <c r="H55" s="579"/>
      <c r="I55" s="579"/>
      <c r="J55" s="579"/>
      <c r="K55" s="579">
        <f t="shared" si="3"/>
        <v>0</v>
      </c>
      <c r="L55" s="579"/>
      <c r="M55" s="579"/>
      <c r="N55" s="579"/>
      <c r="O55" s="579">
        <f t="shared" si="2"/>
        <v>0</v>
      </c>
      <c r="P55" s="580"/>
    </row>
    <row r="56" spans="1:16" s="40" customFormat="1" ht="18" customHeight="1">
      <c r="A56" s="577">
        <v>1244</v>
      </c>
      <c r="B56" s="578" t="s">
        <v>564</v>
      </c>
      <c r="C56" s="579">
        <f>SUM('BALANZA ACUMULADA'!G67)</f>
        <v>0</v>
      </c>
      <c r="D56" s="579"/>
      <c r="E56" s="579">
        <f>SUM('BALANZA ACUMULADA'!I67)</f>
        <v>0</v>
      </c>
      <c r="F56" s="579">
        <f>SUM('BALANZA ACUMULADA'!J67)</f>
        <v>0</v>
      </c>
      <c r="G56" s="579">
        <f t="shared" si="0"/>
        <v>0</v>
      </c>
      <c r="H56" s="579"/>
      <c r="I56" s="579"/>
      <c r="J56" s="579"/>
      <c r="K56" s="579">
        <f t="shared" si="3"/>
        <v>0</v>
      </c>
      <c r="L56" s="579"/>
      <c r="M56" s="579"/>
      <c r="N56" s="579"/>
      <c r="O56" s="579">
        <f t="shared" si="2"/>
        <v>0</v>
      </c>
      <c r="P56" s="580"/>
    </row>
    <row r="57" spans="1:16" s="40" customFormat="1" ht="18" customHeight="1">
      <c r="A57" s="577">
        <v>1245</v>
      </c>
      <c r="B57" s="578" t="s">
        <v>566</v>
      </c>
      <c r="C57" s="579">
        <f>SUM('BALANZA ACUMULADA'!G68)</f>
        <v>0</v>
      </c>
      <c r="D57" s="579"/>
      <c r="E57" s="579">
        <f>SUM('BALANZA ACUMULADA'!I68)</f>
        <v>0</v>
      </c>
      <c r="F57" s="579">
        <f>SUM('BALANZA ACUMULADA'!J68)</f>
        <v>0</v>
      </c>
      <c r="G57" s="579">
        <f t="shared" si="0"/>
        <v>0</v>
      </c>
      <c r="H57" s="579"/>
      <c r="I57" s="579"/>
      <c r="J57" s="579"/>
      <c r="K57" s="579">
        <f t="shared" si="3"/>
        <v>0</v>
      </c>
      <c r="L57" s="579"/>
      <c r="M57" s="579"/>
      <c r="N57" s="579"/>
      <c r="O57" s="579">
        <f t="shared" si="2"/>
        <v>0</v>
      </c>
      <c r="P57" s="580"/>
    </row>
    <row r="58" spans="1:16" s="40" customFormat="1" ht="18" customHeight="1">
      <c r="A58" s="577">
        <v>1246</v>
      </c>
      <c r="B58" s="578" t="s">
        <v>567</v>
      </c>
      <c r="C58" s="579">
        <f>SUM('BALANZA ACUMULADA'!G69)</f>
        <v>0</v>
      </c>
      <c r="D58" s="579"/>
      <c r="E58" s="579">
        <f>SUM('BALANZA ACUMULADA'!I69)</f>
        <v>0</v>
      </c>
      <c r="F58" s="579">
        <f>SUM('BALANZA ACUMULADA'!J69)</f>
        <v>0</v>
      </c>
      <c r="G58" s="579">
        <f t="shared" si="0"/>
        <v>0</v>
      </c>
      <c r="H58" s="579"/>
      <c r="I58" s="579"/>
      <c r="J58" s="579"/>
      <c r="K58" s="579">
        <f t="shared" si="3"/>
        <v>0</v>
      </c>
      <c r="L58" s="579"/>
      <c r="M58" s="579"/>
      <c r="N58" s="579"/>
      <c r="O58" s="579">
        <f t="shared" si="2"/>
        <v>0</v>
      </c>
      <c r="P58" s="580"/>
    </row>
    <row r="59" spans="1:16" s="40" customFormat="1" ht="18" customHeight="1">
      <c r="A59" s="577">
        <v>1247</v>
      </c>
      <c r="B59" s="578" t="s">
        <v>568</v>
      </c>
      <c r="C59" s="579">
        <f>SUM('BALANZA ACUMULADA'!G70)</f>
        <v>0</v>
      </c>
      <c r="D59" s="579"/>
      <c r="E59" s="579">
        <f>SUM('BALANZA ACUMULADA'!I70)</f>
        <v>0</v>
      </c>
      <c r="F59" s="579">
        <f>SUM('BALANZA ACUMULADA'!J70)</f>
        <v>0</v>
      </c>
      <c r="G59" s="579">
        <f t="shared" si="0"/>
        <v>0</v>
      </c>
      <c r="H59" s="579"/>
      <c r="I59" s="579"/>
      <c r="J59" s="579"/>
      <c r="K59" s="579">
        <f t="shared" si="3"/>
        <v>0</v>
      </c>
      <c r="L59" s="579"/>
      <c r="M59" s="579"/>
      <c r="N59" s="579"/>
      <c r="O59" s="579">
        <f t="shared" si="2"/>
        <v>0</v>
      </c>
      <c r="P59" s="580"/>
    </row>
    <row r="60" spans="1:16" s="40" customFormat="1" ht="18" customHeight="1">
      <c r="A60" s="577">
        <v>1248</v>
      </c>
      <c r="B60" s="578" t="s">
        <v>569</v>
      </c>
      <c r="C60" s="579">
        <f>SUM('BALANZA ACUMULADA'!G71)</f>
        <v>0</v>
      </c>
      <c r="D60" s="579"/>
      <c r="E60" s="579">
        <f>SUM('BALANZA ACUMULADA'!I71)</f>
        <v>0</v>
      </c>
      <c r="F60" s="579">
        <f>SUM('BALANZA ACUMULADA'!J71)</f>
        <v>0</v>
      </c>
      <c r="G60" s="579">
        <f t="shared" si="0"/>
        <v>0</v>
      </c>
      <c r="H60" s="579"/>
      <c r="I60" s="579"/>
      <c r="J60" s="579"/>
      <c r="K60" s="579">
        <f t="shared" si="3"/>
        <v>0</v>
      </c>
      <c r="L60" s="579"/>
      <c r="M60" s="579"/>
      <c r="N60" s="579"/>
      <c r="O60" s="579">
        <f t="shared" si="2"/>
        <v>0</v>
      </c>
      <c r="P60" s="580"/>
    </row>
    <row r="61" spans="1:16" s="40" customFormat="1" ht="18" customHeight="1">
      <c r="A61" s="577">
        <v>1251</v>
      </c>
      <c r="B61" s="578" t="s">
        <v>572</v>
      </c>
      <c r="C61" s="579">
        <f>SUM('BALANZA ACUMULADA'!G72)</f>
        <v>0</v>
      </c>
      <c r="D61" s="579"/>
      <c r="E61" s="579">
        <f>SUM('BALANZA ACUMULADA'!I72)</f>
        <v>0</v>
      </c>
      <c r="F61" s="579">
        <f>SUM('BALANZA ACUMULADA'!J72)</f>
        <v>0</v>
      </c>
      <c r="G61" s="579">
        <f t="shared" si="0"/>
        <v>0</v>
      </c>
      <c r="H61" s="579"/>
      <c r="I61" s="579"/>
      <c r="J61" s="579"/>
      <c r="K61" s="579">
        <f t="shared" si="3"/>
        <v>0</v>
      </c>
      <c r="L61" s="579"/>
      <c r="M61" s="579"/>
      <c r="N61" s="579"/>
      <c r="O61" s="579">
        <f t="shared" si="2"/>
        <v>0</v>
      </c>
      <c r="P61" s="580"/>
    </row>
    <row r="62" spans="1:16" s="40" customFormat="1" ht="18" customHeight="1">
      <c r="A62" s="577">
        <v>1252</v>
      </c>
      <c r="B62" s="578" t="s">
        <v>573</v>
      </c>
      <c r="C62" s="579">
        <f>SUM('BALANZA ACUMULADA'!G73)</f>
        <v>0</v>
      </c>
      <c r="D62" s="579"/>
      <c r="E62" s="579">
        <f>SUM('BALANZA ACUMULADA'!I73)</f>
        <v>0</v>
      </c>
      <c r="F62" s="579">
        <f>SUM('BALANZA ACUMULADA'!J73)</f>
        <v>0</v>
      </c>
      <c r="G62" s="579">
        <f t="shared" si="0"/>
        <v>0</v>
      </c>
      <c r="H62" s="579"/>
      <c r="I62" s="579"/>
      <c r="J62" s="579"/>
      <c r="K62" s="579">
        <f t="shared" si="3"/>
        <v>0</v>
      </c>
      <c r="L62" s="579"/>
      <c r="M62" s="579"/>
      <c r="N62" s="579"/>
      <c r="O62" s="579">
        <f t="shared" si="2"/>
        <v>0</v>
      </c>
      <c r="P62" s="580"/>
    </row>
    <row r="63" spans="1:16" s="40" customFormat="1" ht="18" customHeight="1">
      <c r="A63" s="577">
        <v>1253</v>
      </c>
      <c r="B63" s="578" t="s">
        <v>574</v>
      </c>
      <c r="C63" s="579">
        <f>SUM('BALANZA ACUMULADA'!G74)</f>
        <v>0</v>
      </c>
      <c r="D63" s="579"/>
      <c r="E63" s="579">
        <f>SUM('BALANZA ACUMULADA'!I74)</f>
        <v>0</v>
      </c>
      <c r="F63" s="579">
        <f>SUM('BALANZA ACUMULADA'!J74)</f>
        <v>0</v>
      </c>
      <c r="G63" s="579">
        <f t="shared" si="0"/>
        <v>0</v>
      </c>
      <c r="H63" s="579"/>
      <c r="I63" s="579"/>
      <c r="J63" s="579"/>
      <c r="K63" s="579">
        <f t="shared" si="3"/>
        <v>0</v>
      </c>
      <c r="L63" s="579"/>
      <c r="M63" s="579"/>
      <c r="N63" s="579"/>
      <c r="O63" s="579">
        <f t="shared" si="2"/>
        <v>0</v>
      </c>
      <c r="P63" s="580"/>
    </row>
    <row r="64" spans="1:16" ht="18" customHeight="1">
      <c r="A64" s="577">
        <v>1254</v>
      </c>
      <c r="B64" s="578" t="s">
        <v>576</v>
      </c>
      <c r="C64" s="579">
        <f>SUM('BALANZA ACUMULADA'!G75)</f>
        <v>0</v>
      </c>
      <c r="D64" s="579"/>
      <c r="E64" s="579">
        <f>SUM('BALANZA ACUMULADA'!I75)</f>
        <v>0</v>
      </c>
      <c r="F64" s="579">
        <f>SUM('BALANZA ACUMULADA'!J75)</f>
        <v>0</v>
      </c>
      <c r="G64" s="579">
        <f t="shared" si="0"/>
        <v>0</v>
      </c>
      <c r="H64" s="579"/>
      <c r="I64" s="579"/>
      <c r="J64" s="579"/>
      <c r="K64" s="579">
        <f t="shared" si="3"/>
        <v>0</v>
      </c>
      <c r="L64" s="579"/>
      <c r="M64" s="579"/>
      <c r="N64" s="579"/>
      <c r="O64" s="579">
        <f t="shared" si="2"/>
        <v>0</v>
      </c>
      <c r="P64" s="580"/>
    </row>
    <row r="65" spans="1:16" ht="18" customHeight="1">
      <c r="A65" s="577">
        <v>1259</v>
      </c>
      <c r="B65" s="578" t="s">
        <v>578</v>
      </c>
      <c r="C65" s="579">
        <f>SUM('BALANZA ACUMULADA'!G76)</f>
        <v>0</v>
      </c>
      <c r="D65" s="579"/>
      <c r="E65" s="579">
        <f>SUM('BALANZA ACUMULADA'!I76)</f>
        <v>0</v>
      </c>
      <c r="F65" s="579">
        <f>SUM('BALANZA ACUMULADA'!J76)</f>
        <v>0</v>
      </c>
      <c r="G65" s="579">
        <f t="shared" si="0"/>
        <v>0</v>
      </c>
      <c r="H65" s="579"/>
      <c r="I65" s="579"/>
      <c r="J65" s="579"/>
      <c r="K65" s="579">
        <f t="shared" si="3"/>
        <v>0</v>
      </c>
      <c r="L65" s="579"/>
      <c r="M65" s="579"/>
      <c r="N65" s="579"/>
      <c r="O65" s="579">
        <f t="shared" si="2"/>
        <v>0</v>
      </c>
      <c r="P65" s="580"/>
    </row>
    <row r="66" spans="1:16" ht="18" customHeight="1">
      <c r="A66" s="577">
        <v>1261</v>
      </c>
      <c r="B66" s="578" t="s">
        <v>818</v>
      </c>
      <c r="C66" s="579"/>
      <c r="D66" s="579">
        <f>SUM('BALANZA ACUMULADA'!H77)</f>
        <v>0</v>
      </c>
      <c r="E66" s="579">
        <f>SUM('BALANZA ACUMULADA'!I77)</f>
        <v>0</v>
      </c>
      <c r="F66" s="579">
        <f>SUM('BALANZA ACUMULADA'!J77)</f>
        <v>0</v>
      </c>
      <c r="G66" s="579"/>
      <c r="H66" s="579">
        <f t="shared" ref="H66:H69" si="13">SUM(D66+F66-E66)</f>
        <v>0</v>
      </c>
      <c r="I66" s="579"/>
      <c r="J66" s="579"/>
      <c r="K66" s="579"/>
      <c r="L66" s="579">
        <f t="shared" si="3"/>
        <v>0</v>
      </c>
      <c r="M66" s="579"/>
      <c r="N66" s="579"/>
      <c r="O66" s="579"/>
      <c r="P66" s="580">
        <f>SUM(L66)</f>
        <v>0</v>
      </c>
    </row>
    <row r="67" spans="1:16" ht="18" customHeight="1">
      <c r="A67" s="577">
        <v>1262</v>
      </c>
      <c r="B67" s="578" t="s">
        <v>819</v>
      </c>
      <c r="C67" s="579"/>
      <c r="D67" s="579">
        <f>SUM('BALANZA ACUMULADA'!H78)</f>
        <v>0</v>
      </c>
      <c r="E67" s="579">
        <f>SUM('BALANZA ACUMULADA'!I78)</f>
        <v>0</v>
      </c>
      <c r="F67" s="579">
        <f>SUM('BALANZA ACUMULADA'!J78)</f>
        <v>0</v>
      </c>
      <c r="G67" s="579"/>
      <c r="H67" s="579">
        <f t="shared" si="13"/>
        <v>0</v>
      </c>
      <c r="I67" s="579"/>
      <c r="J67" s="579"/>
      <c r="K67" s="579"/>
      <c r="L67" s="579">
        <f t="shared" si="3"/>
        <v>0</v>
      </c>
      <c r="M67" s="579"/>
      <c r="N67" s="579"/>
      <c r="O67" s="579"/>
      <c r="P67" s="580">
        <f t="shared" ref="P67:P69" si="14">SUM(L67)</f>
        <v>0</v>
      </c>
    </row>
    <row r="68" spans="1:16" ht="18" customHeight="1">
      <c r="A68" s="577">
        <v>1263</v>
      </c>
      <c r="B68" s="578" t="s">
        <v>820</v>
      </c>
      <c r="C68" s="579"/>
      <c r="D68" s="579">
        <f>SUM('BALANZA ACUMULADA'!H79)</f>
        <v>0</v>
      </c>
      <c r="E68" s="579">
        <f>SUM('BALANZA ACUMULADA'!I79)</f>
        <v>0</v>
      </c>
      <c r="F68" s="579">
        <f>SUM('BALANZA ACUMULADA'!J79)</f>
        <v>0</v>
      </c>
      <c r="G68" s="579"/>
      <c r="H68" s="579">
        <f t="shared" si="13"/>
        <v>0</v>
      </c>
      <c r="I68" s="579"/>
      <c r="J68" s="579"/>
      <c r="K68" s="579"/>
      <c r="L68" s="579">
        <f t="shared" ref="L68:L69" si="15">SUM(H68)</f>
        <v>0</v>
      </c>
      <c r="M68" s="579"/>
      <c r="N68" s="579"/>
      <c r="O68" s="579"/>
      <c r="P68" s="580">
        <f t="shared" si="14"/>
        <v>0</v>
      </c>
    </row>
    <row r="69" spans="1:16" ht="18" customHeight="1">
      <c r="A69" s="577">
        <v>1265</v>
      </c>
      <c r="B69" s="578" t="s">
        <v>585</v>
      </c>
      <c r="C69" s="579"/>
      <c r="D69" s="579">
        <f>SUM('BALANZA ACUMULADA'!H80)</f>
        <v>0</v>
      </c>
      <c r="E69" s="579">
        <f>SUM('BALANZA ACUMULADA'!I80)</f>
        <v>0</v>
      </c>
      <c r="F69" s="579">
        <f>SUM('BALANZA ACUMULADA'!J80)</f>
        <v>0</v>
      </c>
      <c r="G69" s="579"/>
      <c r="H69" s="579">
        <f t="shared" si="13"/>
        <v>0</v>
      </c>
      <c r="I69" s="579"/>
      <c r="J69" s="579"/>
      <c r="K69" s="579"/>
      <c r="L69" s="579">
        <f t="shared" si="15"/>
        <v>0</v>
      </c>
      <c r="M69" s="579"/>
      <c r="N69" s="579"/>
      <c r="O69" s="579"/>
      <c r="P69" s="580">
        <f t="shared" si="14"/>
        <v>0</v>
      </c>
    </row>
    <row r="70" spans="1:16" ht="18" customHeight="1">
      <c r="A70" s="577">
        <v>1271</v>
      </c>
      <c r="B70" s="578" t="s">
        <v>589</v>
      </c>
      <c r="C70" s="579">
        <f>SUM('BALANZA ACUMULADA'!G81)</f>
        <v>0</v>
      </c>
      <c r="D70" s="579"/>
      <c r="E70" s="579">
        <f>SUM('BALANZA ACUMULADA'!I81)</f>
        <v>0</v>
      </c>
      <c r="F70" s="579">
        <f>SUM('BALANZA ACUMULADA'!J81)</f>
        <v>0</v>
      </c>
      <c r="G70" s="579">
        <f t="shared" si="0"/>
        <v>0</v>
      </c>
      <c r="H70" s="579"/>
      <c r="I70" s="579"/>
      <c r="J70" s="579"/>
      <c r="K70" s="579">
        <f t="shared" ref="K70:K79" si="16">SUM(G70)</f>
        <v>0</v>
      </c>
      <c r="L70" s="579"/>
      <c r="M70" s="579"/>
      <c r="N70" s="579"/>
      <c r="O70" s="579">
        <f t="shared" ref="O70:O79" si="17">SUM(K70)</f>
        <v>0</v>
      </c>
      <c r="P70" s="580"/>
    </row>
    <row r="71" spans="1:16" ht="18" customHeight="1">
      <c r="A71" s="577">
        <v>1272</v>
      </c>
      <c r="B71" s="578" t="s">
        <v>821</v>
      </c>
      <c r="C71" s="579">
        <f>SUM('BALANZA ACUMULADA'!G82)</f>
        <v>0</v>
      </c>
      <c r="D71" s="579"/>
      <c r="E71" s="579">
        <f>SUM('BALANZA ACUMULADA'!I82)</f>
        <v>0</v>
      </c>
      <c r="F71" s="579">
        <f>SUM('BALANZA ACUMULADA'!J82)</f>
        <v>0</v>
      </c>
      <c r="G71" s="579">
        <f t="shared" si="0"/>
        <v>0</v>
      </c>
      <c r="H71" s="579"/>
      <c r="I71" s="579"/>
      <c r="J71" s="579"/>
      <c r="K71" s="579">
        <f t="shared" si="16"/>
        <v>0</v>
      </c>
      <c r="L71" s="579"/>
      <c r="M71" s="579"/>
      <c r="N71" s="579"/>
      <c r="O71" s="579">
        <f t="shared" si="17"/>
        <v>0</v>
      </c>
      <c r="P71" s="580"/>
    </row>
    <row r="72" spans="1:16" ht="18" customHeight="1">
      <c r="A72" s="577">
        <v>1273</v>
      </c>
      <c r="B72" s="578" t="s">
        <v>822</v>
      </c>
      <c r="C72" s="579">
        <f>SUM('BALANZA ACUMULADA'!G83)</f>
        <v>0</v>
      </c>
      <c r="D72" s="579"/>
      <c r="E72" s="579">
        <f>SUM('BALANZA ACUMULADA'!I83)</f>
        <v>0</v>
      </c>
      <c r="F72" s="579">
        <f>SUM('BALANZA ACUMULADA'!J83)</f>
        <v>0</v>
      </c>
      <c r="G72" s="579">
        <f t="shared" si="0"/>
        <v>0</v>
      </c>
      <c r="H72" s="579"/>
      <c r="I72" s="579"/>
      <c r="J72" s="579"/>
      <c r="K72" s="579">
        <f t="shared" si="16"/>
        <v>0</v>
      </c>
      <c r="L72" s="579"/>
      <c r="M72" s="579"/>
      <c r="N72" s="579"/>
      <c r="O72" s="579">
        <f t="shared" si="17"/>
        <v>0</v>
      </c>
      <c r="P72" s="580"/>
    </row>
    <row r="73" spans="1:16" ht="18" customHeight="1">
      <c r="A73" s="577">
        <v>1274</v>
      </c>
      <c r="B73" s="578" t="s">
        <v>592</v>
      </c>
      <c r="C73" s="579">
        <f>SUM('BALANZA ACUMULADA'!G84)</f>
        <v>0</v>
      </c>
      <c r="D73" s="579"/>
      <c r="E73" s="579">
        <f>SUM('BALANZA ACUMULADA'!I84)</f>
        <v>0</v>
      </c>
      <c r="F73" s="579">
        <f>SUM('BALANZA ACUMULADA'!J84)</f>
        <v>0</v>
      </c>
      <c r="G73" s="579">
        <f t="shared" ref="G73" si="18">SUM(C73+E73-F73)</f>
        <v>0</v>
      </c>
      <c r="H73" s="579"/>
      <c r="I73" s="579"/>
      <c r="J73" s="579"/>
      <c r="K73" s="579">
        <f t="shared" si="16"/>
        <v>0</v>
      </c>
      <c r="L73" s="579"/>
      <c r="M73" s="579"/>
      <c r="N73" s="579"/>
      <c r="O73" s="579">
        <f t="shared" ref="O73" si="19">SUM(K73)</f>
        <v>0</v>
      </c>
      <c r="P73" s="580"/>
    </row>
    <row r="74" spans="1:16" ht="18" customHeight="1">
      <c r="A74" s="577">
        <v>1275</v>
      </c>
      <c r="B74" s="578" t="s">
        <v>593</v>
      </c>
      <c r="C74" s="579">
        <f>SUM('BALANZA ACUMULADA'!G85)</f>
        <v>0</v>
      </c>
      <c r="D74" s="579"/>
      <c r="E74" s="579">
        <f>SUM('BALANZA ACUMULADA'!I85)</f>
        <v>0</v>
      </c>
      <c r="F74" s="579">
        <f>SUM('BALANZA ACUMULADA'!J85)</f>
        <v>0</v>
      </c>
      <c r="G74" s="579">
        <f t="shared" si="0"/>
        <v>0</v>
      </c>
      <c r="H74" s="579"/>
      <c r="I74" s="579"/>
      <c r="J74" s="579"/>
      <c r="K74" s="579">
        <f t="shared" si="16"/>
        <v>0</v>
      </c>
      <c r="L74" s="579"/>
      <c r="M74" s="579"/>
      <c r="N74" s="579"/>
      <c r="O74" s="579">
        <f t="shared" si="17"/>
        <v>0</v>
      </c>
      <c r="P74" s="580"/>
    </row>
    <row r="75" spans="1:16" ht="18" customHeight="1">
      <c r="A75" s="577" t="s">
        <v>132</v>
      </c>
      <c r="B75" s="578" t="s">
        <v>823</v>
      </c>
      <c r="C75" s="579">
        <f>SUM('BALANZA ACUMULADA'!G86)</f>
        <v>0</v>
      </c>
      <c r="D75" s="579"/>
      <c r="E75" s="579">
        <f>SUM('BALANZA ACUMULADA'!I86)</f>
        <v>0</v>
      </c>
      <c r="F75" s="579">
        <f>SUM('BALANZA ACUMULADA'!J86)</f>
        <v>0</v>
      </c>
      <c r="G75" s="579">
        <f t="shared" si="0"/>
        <v>0</v>
      </c>
      <c r="H75" s="579"/>
      <c r="I75" s="579"/>
      <c r="J75" s="579"/>
      <c r="K75" s="579">
        <f t="shared" si="16"/>
        <v>0</v>
      </c>
      <c r="L75" s="579"/>
      <c r="M75" s="579"/>
      <c r="N75" s="579"/>
      <c r="O75" s="579">
        <f t="shared" si="17"/>
        <v>0</v>
      </c>
      <c r="P75" s="580"/>
    </row>
    <row r="76" spans="1:16" ht="18" customHeight="1">
      <c r="A76" s="577">
        <v>1282</v>
      </c>
      <c r="B76" s="578" t="s">
        <v>1528</v>
      </c>
      <c r="C76" s="579"/>
      <c r="D76" s="579">
        <f>SUM('BALANZA ACUMULADA'!H87)</f>
        <v>0</v>
      </c>
      <c r="E76" s="579">
        <f>SUM('BALANZA ACUMULADA'!I87)</f>
        <v>0</v>
      </c>
      <c r="F76" s="579">
        <f>SUM('BALANZA ACUMULADA'!J87)</f>
        <v>0</v>
      </c>
      <c r="G76" s="579"/>
      <c r="H76" s="579">
        <f t="shared" ref="H76" si="20">SUM(D76+F76-E76)</f>
        <v>0</v>
      </c>
      <c r="I76" s="579"/>
      <c r="J76" s="579"/>
      <c r="K76" s="579"/>
      <c r="L76" s="579">
        <f t="shared" ref="L76" si="21">SUM(H76)</f>
        <v>0</v>
      </c>
      <c r="M76" s="579"/>
      <c r="N76" s="579"/>
      <c r="O76" s="579"/>
      <c r="P76" s="580">
        <f t="shared" ref="P76" si="22">SUM(L76)</f>
        <v>0</v>
      </c>
    </row>
    <row r="77" spans="1:16" ht="27" customHeight="1">
      <c r="A77" s="577">
        <v>1282</v>
      </c>
      <c r="B77" s="578" t="s">
        <v>1344</v>
      </c>
      <c r="C77" s="579"/>
      <c r="D77" s="579">
        <f>SUM('BALANZA ACUMULADA'!H88)</f>
        <v>0</v>
      </c>
      <c r="E77" s="579">
        <f>SUM('BALANZA ACUMULADA'!I88)</f>
        <v>0</v>
      </c>
      <c r="F77" s="579">
        <f>SUM('BALANZA ACUMULADA'!J88)</f>
        <v>0</v>
      </c>
      <c r="G77" s="579"/>
      <c r="H77" s="579">
        <f t="shared" ref="H77" si="23">SUM(D77+F77-E77)</f>
        <v>0</v>
      </c>
      <c r="I77" s="579"/>
      <c r="J77" s="579"/>
      <c r="K77" s="579"/>
      <c r="L77" s="579">
        <f t="shared" ref="L77" si="24">SUM(H77)</f>
        <v>0</v>
      </c>
      <c r="M77" s="579"/>
      <c r="N77" s="579"/>
      <c r="O77" s="579"/>
      <c r="P77" s="580">
        <f t="shared" ref="P77" si="25">SUM(L77)</f>
        <v>0</v>
      </c>
    </row>
    <row r="78" spans="1:16" ht="18" customHeight="1">
      <c r="A78" s="577">
        <v>1292</v>
      </c>
      <c r="B78" s="578" t="s">
        <v>1533</v>
      </c>
      <c r="C78" s="579">
        <f>SUM('BALANZA ACUMULADA'!G89)</f>
        <v>0</v>
      </c>
      <c r="D78" s="579"/>
      <c r="E78" s="579">
        <f>SUM('BALANZA ACUMULADA'!I89)</f>
        <v>0</v>
      </c>
      <c r="F78" s="579">
        <f>SUM('BALANZA ACUMULADA'!J89)</f>
        <v>0</v>
      </c>
      <c r="G78" s="579">
        <f t="shared" ref="G78" si="26">SUM(C78+E78-F78)</f>
        <v>0</v>
      </c>
      <c r="H78" s="579"/>
      <c r="I78" s="579"/>
      <c r="J78" s="579"/>
      <c r="K78" s="579">
        <f t="shared" ref="K78" si="27">SUM(G78)</f>
        <v>0</v>
      </c>
      <c r="L78" s="579"/>
      <c r="M78" s="579"/>
      <c r="N78" s="579"/>
      <c r="O78" s="579">
        <f t="shared" ref="O78" si="28">SUM(K78)</f>
        <v>0</v>
      </c>
      <c r="P78" s="580"/>
    </row>
    <row r="79" spans="1:16" ht="18" customHeight="1">
      <c r="A79" s="577">
        <v>1293</v>
      </c>
      <c r="B79" s="578" t="s">
        <v>596</v>
      </c>
      <c r="C79" s="579">
        <f>SUM('BALANZA ACUMULADA'!G90)</f>
        <v>0</v>
      </c>
      <c r="D79" s="579"/>
      <c r="E79" s="579">
        <f>SUM('BALANZA ACUMULADA'!I90)</f>
        <v>0</v>
      </c>
      <c r="F79" s="579">
        <f>SUM('BALANZA ACUMULADA'!J90)</f>
        <v>0</v>
      </c>
      <c r="G79" s="579">
        <f t="shared" si="0"/>
        <v>0</v>
      </c>
      <c r="H79" s="579"/>
      <c r="I79" s="579"/>
      <c r="J79" s="579"/>
      <c r="K79" s="579">
        <f t="shared" si="16"/>
        <v>0</v>
      </c>
      <c r="L79" s="579"/>
      <c r="M79" s="579"/>
      <c r="N79" s="579"/>
      <c r="O79" s="579">
        <f t="shared" si="17"/>
        <v>0</v>
      </c>
      <c r="P79" s="580"/>
    </row>
    <row r="80" spans="1:16" ht="18" customHeight="1">
      <c r="A80" s="577" t="s">
        <v>136</v>
      </c>
      <c r="B80" s="578" t="s">
        <v>493</v>
      </c>
      <c r="C80" s="579"/>
      <c r="D80" s="579">
        <f>SUM('BALANZA ACUMULADA'!H91)</f>
        <v>126087.36</v>
      </c>
      <c r="E80" s="579">
        <f>SUM('BALANZA ACUMULADA'!I91)</f>
        <v>1497374.82</v>
      </c>
      <c r="F80" s="579">
        <f>SUM('BALANZA ACUMULADA'!J91)</f>
        <v>1548440.29</v>
      </c>
      <c r="G80" s="579"/>
      <c r="H80" s="579">
        <f>SUM(D80+F80-E80)</f>
        <v>177152.83000000007</v>
      </c>
      <c r="I80" s="579"/>
      <c r="J80" s="579"/>
      <c r="K80" s="579"/>
      <c r="L80" s="579">
        <f t="shared" ref="L80:L123" si="29">SUM(H80)</f>
        <v>177152.83000000007</v>
      </c>
      <c r="M80" s="579"/>
      <c r="N80" s="579"/>
      <c r="O80" s="579"/>
      <c r="P80" s="580">
        <f t="shared" ref="P80:P122" si="30">SUM(L80)</f>
        <v>177152.83000000007</v>
      </c>
    </row>
    <row r="81" spans="1:16" ht="18" customHeight="1">
      <c r="A81" s="577">
        <v>2112</v>
      </c>
      <c r="B81" s="578" t="s">
        <v>494</v>
      </c>
      <c r="C81" s="579"/>
      <c r="D81" s="579">
        <f>SUM('BALANZA ACUMULADA'!H92)</f>
        <v>182916.23</v>
      </c>
      <c r="E81" s="579">
        <f>SUM('BALANZA ACUMULADA'!I92)</f>
        <v>2796174.66</v>
      </c>
      <c r="F81" s="579">
        <f>SUM('BALANZA ACUMULADA'!J92)</f>
        <v>2627996.81</v>
      </c>
      <c r="G81" s="579"/>
      <c r="H81" s="579">
        <f t="shared" ref="H81:H157" si="31">SUM(D81+F81-E81)</f>
        <v>14738.379999999888</v>
      </c>
      <c r="I81" s="579"/>
      <c r="J81" s="579"/>
      <c r="K81" s="579"/>
      <c r="L81" s="579">
        <f t="shared" si="29"/>
        <v>14738.379999999888</v>
      </c>
      <c r="M81" s="579"/>
      <c r="N81" s="579"/>
      <c r="O81" s="579"/>
      <c r="P81" s="580">
        <f t="shared" si="30"/>
        <v>14738.379999999888</v>
      </c>
    </row>
    <row r="82" spans="1:16" ht="18" customHeight="1">
      <c r="A82" s="577">
        <v>2113</v>
      </c>
      <c r="B82" s="578" t="s">
        <v>495</v>
      </c>
      <c r="C82" s="579"/>
      <c r="D82" s="579">
        <f>SUM('BALANZA ACUMULADA'!H93)</f>
        <v>0</v>
      </c>
      <c r="E82" s="579">
        <f>SUM('BALANZA ACUMULADA'!I93)</f>
        <v>0</v>
      </c>
      <c r="F82" s="579">
        <f>SUM('BALANZA ACUMULADA'!J93)</f>
        <v>0</v>
      </c>
      <c r="G82" s="579"/>
      <c r="H82" s="579">
        <f t="shared" si="31"/>
        <v>0</v>
      </c>
      <c r="I82" s="579"/>
      <c r="J82" s="579"/>
      <c r="K82" s="579"/>
      <c r="L82" s="579">
        <f t="shared" si="29"/>
        <v>0</v>
      </c>
      <c r="M82" s="579"/>
      <c r="N82" s="579"/>
      <c r="O82" s="579"/>
      <c r="P82" s="580">
        <f t="shared" si="30"/>
        <v>0</v>
      </c>
    </row>
    <row r="83" spans="1:16" ht="18" customHeight="1">
      <c r="A83" s="577">
        <v>2114</v>
      </c>
      <c r="B83" s="578" t="s">
        <v>496</v>
      </c>
      <c r="C83" s="579"/>
      <c r="D83" s="579">
        <f>SUM('BALANZA ACUMULADA'!H94)</f>
        <v>0</v>
      </c>
      <c r="E83" s="579">
        <f>SUM('BALANZA ACUMULADA'!I94)</f>
        <v>0</v>
      </c>
      <c r="F83" s="579">
        <f>SUM('BALANZA ACUMULADA'!J94)</f>
        <v>0</v>
      </c>
      <c r="G83" s="579"/>
      <c r="H83" s="579">
        <f t="shared" si="31"/>
        <v>0</v>
      </c>
      <c r="I83" s="579"/>
      <c r="J83" s="579"/>
      <c r="K83" s="579"/>
      <c r="L83" s="579">
        <f t="shared" si="29"/>
        <v>0</v>
      </c>
      <c r="M83" s="579"/>
      <c r="N83" s="579"/>
      <c r="O83" s="579"/>
      <c r="P83" s="580">
        <f t="shared" si="30"/>
        <v>0</v>
      </c>
    </row>
    <row r="84" spans="1:16" ht="18" customHeight="1">
      <c r="A84" s="577">
        <v>2115</v>
      </c>
      <c r="B84" s="578" t="s">
        <v>497</v>
      </c>
      <c r="C84" s="579"/>
      <c r="D84" s="579">
        <f>SUM('BALANZA ACUMULADA'!H95)</f>
        <v>0</v>
      </c>
      <c r="E84" s="579">
        <f>SUM('BALANZA ACUMULADA'!I95)</f>
        <v>0</v>
      </c>
      <c r="F84" s="579">
        <f>SUM('BALANZA ACUMULADA'!J95)</f>
        <v>0</v>
      </c>
      <c r="G84" s="579"/>
      <c r="H84" s="579">
        <f t="shared" si="31"/>
        <v>0</v>
      </c>
      <c r="I84" s="579"/>
      <c r="J84" s="579"/>
      <c r="K84" s="579"/>
      <c r="L84" s="579">
        <f t="shared" si="29"/>
        <v>0</v>
      </c>
      <c r="M84" s="579"/>
      <c r="N84" s="579"/>
      <c r="O84" s="579"/>
      <c r="P84" s="580">
        <f t="shared" si="30"/>
        <v>0</v>
      </c>
    </row>
    <row r="85" spans="1:16" ht="18" customHeight="1">
      <c r="A85" s="577">
        <v>2117</v>
      </c>
      <c r="B85" s="578" t="s">
        <v>498</v>
      </c>
      <c r="C85" s="579"/>
      <c r="D85" s="579">
        <f>SUM('BALANZA ACUMULADA'!H97)</f>
        <v>383725.34</v>
      </c>
      <c r="E85" s="579">
        <f>SUM('BALANZA ACUMULADA'!I97)</f>
        <v>897711.27</v>
      </c>
      <c r="F85" s="579">
        <f>SUM('BALANZA ACUMULADA'!J97)</f>
        <v>681981.99</v>
      </c>
      <c r="G85" s="579"/>
      <c r="H85" s="579">
        <f t="shared" si="31"/>
        <v>167996.06000000006</v>
      </c>
      <c r="I85" s="579"/>
      <c r="J85" s="579"/>
      <c r="K85" s="579"/>
      <c r="L85" s="579">
        <f t="shared" si="29"/>
        <v>167996.06000000006</v>
      </c>
      <c r="M85" s="579"/>
      <c r="N85" s="579"/>
      <c r="O85" s="579"/>
      <c r="P85" s="580">
        <f t="shared" si="30"/>
        <v>167996.06000000006</v>
      </c>
    </row>
    <row r="86" spans="1:16" ht="18" customHeight="1">
      <c r="A86" s="577" t="s">
        <v>148</v>
      </c>
      <c r="B86" s="578" t="s">
        <v>499</v>
      </c>
      <c r="C86" s="579"/>
      <c r="D86" s="579">
        <f>SUM('BALANZA ACUMULADA'!H99)</f>
        <v>54.55</v>
      </c>
      <c r="E86" s="579">
        <f>SUM('BALANZA ACUMULADA'!I99)</f>
        <v>55.05</v>
      </c>
      <c r="F86" s="579">
        <f>SUM('BALANZA ACUMULADA'!J99)</f>
        <v>515.91999999999996</v>
      </c>
      <c r="G86" s="579"/>
      <c r="H86" s="579">
        <f t="shared" si="31"/>
        <v>515.41999999999996</v>
      </c>
      <c r="I86" s="579"/>
      <c r="J86" s="579"/>
      <c r="K86" s="579"/>
      <c r="L86" s="579">
        <f t="shared" si="29"/>
        <v>515.41999999999996</v>
      </c>
      <c r="M86" s="579"/>
      <c r="N86" s="579"/>
      <c r="O86" s="579"/>
      <c r="P86" s="580">
        <f t="shared" si="30"/>
        <v>515.41999999999996</v>
      </c>
    </row>
    <row r="87" spans="1:16" ht="18" customHeight="1">
      <c r="A87" s="577" t="s">
        <v>150</v>
      </c>
      <c r="B87" s="578" t="s">
        <v>151</v>
      </c>
      <c r="C87" s="579"/>
      <c r="D87" s="579">
        <f>SUM('BALANZA ACUMULADA'!H102)</f>
        <v>0</v>
      </c>
      <c r="E87" s="579">
        <f>SUM('BALANZA ACUMULADA'!I102)</f>
        <v>0</v>
      </c>
      <c r="F87" s="579">
        <f>SUM('BALANZA ACUMULADA'!J102)</f>
        <v>0</v>
      </c>
      <c r="G87" s="579"/>
      <c r="H87" s="579">
        <f t="shared" si="31"/>
        <v>0</v>
      </c>
      <c r="I87" s="579"/>
      <c r="J87" s="579"/>
      <c r="K87" s="579"/>
      <c r="L87" s="579">
        <f t="shared" si="29"/>
        <v>0</v>
      </c>
      <c r="M87" s="579"/>
      <c r="N87" s="579"/>
      <c r="O87" s="579"/>
      <c r="P87" s="580">
        <f t="shared" si="30"/>
        <v>0</v>
      </c>
    </row>
    <row r="88" spans="1:16" ht="18" customHeight="1">
      <c r="A88" s="577" t="s">
        <v>152</v>
      </c>
      <c r="B88" s="578" t="s">
        <v>153</v>
      </c>
      <c r="C88" s="579"/>
      <c r="D88" s="579">
        <f>SUM('BALANZA ACUMULADA'!H103)</f>
        <v>0</v>
      </c>
      <c r="E88" s="579">
        <f>SUM('BALANZA ACUMULADA'!I103)</f>
        <v>0</v>
      </c>
      <c r="F88" s="579">
        <f>SUM('BALANZA ACUMULADA'!J103)</f>
        <v>0</v>
      </c>
      <c r="G88" s="579"/>
      <c r="H88" s="579">
        <f t="shared" si="31"/>
        <v>0</v>
      </c>
      <c r="I88" s="579"/>
      <c r="J88" s="579"/>
      <c r="K88" s="579"/>
      <c r="L88" s="579">
        <f t="shared" si="29"/>
        <v>0</v>
      </c>
      <c r="M88" s="579"/>
      <c r="N88" s="579"/>
      <c r="O88" s="579"/>
      <c r="P88" s="580">
        <f t="shared" si="30"/>
        <v>0</v>
      </c>
    </row>
    <row r="89" spans="1:16" ht="18" customHeight="1">
      <c r="A89" s="577">
        <v>2133</v>
      </c>
      <c r="B89" s="578" t="s">
        <v>607</v>
      </c>
      <c r="C89" s="579"/>
      <c r="D89" s="579">
        <f>SUM('BALANZA ACUMULADA'!H104)</f>
        <v>0</v>
      </c>
      <c r="E89" s="579">
        <f>SUM('BALANZA ACUMULADA'!I104)</f>
        <v>0</v>
      </c>
      <c r="F89" s="579">
        <f>SUM('BALANZA ACUMULADA'!J104)</f>
        <v>0</v>
      </c>
      <c r="G89" s="579"/>
      <c r="H89" s="579">
        <f t="shared" si="31"/>
        <v>0</v>
      </c>
      <c r="I89" s="579"/>
      <c r="J89" s="579"/>
      <c r="K89" s="579"/>
      <c r="L89" s="579">
        <f t="shared" si="29"/>
        <v>0</v>
      </c>
      <c r="M89" s="579"/>
      <c r="N89" s="579"/>
      <c r="O89" s="579"/>
      <c r="P89" s="580">
        <f t="shared" si="30"/>
        <v>0</v>
      </c>
    </row>
    <row r="90" spans="1:16" ht="18" customHeight="1">
      <c r="A90" s="577">
        <v>2151</v>
      </c>
      <c r="B90" s="578" t="s">
        <v>1060</v>
      </c>
      <c r="C90" s="579"/>
      <c r="D90" s="579">
        <f>SUM('BALANZA ACUMULADA'!H105)</f>
        <v>0</v>
      </c>
      <c r="E90" s="579">
        <f>SUM('BALANZA ACUMULADA'!I105)</f>
        <v>0</v>
      </c>
      <c r="F90" s="579">
        <f>SUM('BALANZA ACUMULADA'!J105)</f>
        <v>0</v>
      </c>
      <c r="G90" s="579"/>
      <c r="H90" s="579">
        <f t="shared" ref="H90:H91" si="32">SUM(D90+F90-E90)</f>
        <v>0</v>
      </c>
      <c r="I90" s="579"/>
      <c r="J90" s="579"/>
      <c r="K90" s="579"/>
      <c r="L90" s="579">
        <f t="shared" ref="L90:L91" si="33">SUM(H90)</f>
        <v>0</v>
      </c>
      <c r="M90" s="579"/>
      <c r="N90" s="579"/>
      <c r="O90" s="579"/>
      <c r="P90" s="580">
        <f t="shared" ref="P90:P91" si="34">SUM(L90)</f>
        <v>0</v>
      </c>
    </row>
    <row r="91" spans="1:16" ht="18" customHeight="1">
      <c r="A91" s="577">
        <v>2159</v>
      </c>
      <c r="B91" s="578" t="s">
        <v>1062</v>
      </c>
      <c r="C91" s="579"/>
      <c r="D91" s="579">
        <f>SUM('BALANZA ACUMULADA'!H107)</f>
        <v>0</v>
      </c>
      <c r="E91" s="579">
        <f>SUM('BALANZA ACUMULADA'!I107)</f>
        <v>0</v>
      </c>
      <c r="F91" s="579">
        <f>SUM('BALANZA ACUMULADA'!J107)</f>
        <v>0</v>
      </c>
      <c r="G91" s="579"/>
      <c r="H91" s="579">
        <f t="shared" si="32"/>
        <v>0</v>
      </c>
      <c r="I91" s="579"/>
      <c r="J91" s="579"/>
      <c r="K91" s="579"/>
      <c r="L91" s="579">
        <f t="shared" si="33"/>
        <v>0</v>
      </c>
      <c r="M91" s="579"/>
      <c r="N91" s="579"/>
      <c r="O91" s="579"/>
      <c r="P91" s="580">
        <f t="shared" si="34"/>
        <v>0</v>
      </c>
    </row>
    <row r="92" spans="1:16" ht="18" customHeight="1">
      <c r="A92" s="577" t="s">
        <v>156</v>
      </c>
      <c r="B92" s="578" t="s">
        <v>157</v>
      </c>
      <c r="C92" s="579"/>
      <c r="D92" s="579">
        <f>SUM('BALANZA ACUMULADA'!H108)</f>
        <v>0</v>
      </c>
      <c r="E92" s="579">
        <f>SUM('BALANZA ACUMULADA'!I108)</f>
        <v>0</v>
      </c>
      <c r="F92" s="579">
        <f>SUM('BALANZA ACUMULADA'!J108)</f>
        <v>0</v>
      </c>
      <c r="G92" s="579"/>
      <c r="H92" s="579">
        <f t="shared" si="31"/>
        <v>0</v>
      </c>
      <c r="I92" s="579"/>
      <c r="J92" s="579"/>
      <c r="K92" s="579"/>
      <c r="L92" s="579">
        <f t="shared" si="29"/>
        <v>0</v>
      </c>
      <c r="M92" s="579"/>
      <c r="N92" s="579"/>
      <c r="O92" s="579"/>
      <c r="P92" s="580">
        <f t="shared" si="30"/>
        <v>0</v>
      </c>
    </row>
    <row r="93" spans="1:16" ht="18" customHeight="1">
      <c r="A93" s="577" t="s">
        <v>158</v>
      </c>
      <c r="B93" s="578" t="s">
        <v>159</v>
      </c>
      <c r="C93" s="579"/>
      <c r="D93" s="579">
        <f>SUM('BALANZA ACUMULADA'!H109)</f>
        <v>0</v>
      </c>
      <c r="E93" s="579">
        <f>SUM('BALANZA ACUMULADA'!I109)</f>
        <v>0</v>
      </c>
      <c r="F93" s="579">
        <f>SUM('BALANZA ACUMULADA'!J109)</f>
        <v>0</v>
      </c>
      <c r="G93" s="579"/>
      <c r="H93" s="579">
        <f t="shared" si="31"/>
        <v>0</v>
      </c>
      <c r="I93" s="579"/>
      <c r="J93" s="579"/>
      <c r="K93" s="579"/>
      <c r="L93" s="579">
        <f t="shared" si="29"/>
        <v>0</v>
      </c>
      <c r="M93" s="579"/>
      <c r="N93" s="579"/>
      <c r="O93" s="579"/>
      <c r="P93" s="580">
        <f t="shared" si="30"/>
        <v>0</v>
      </c>
    </row>
    <row r="94" spans="1:16" ht="18" customHeight="1">
      <c r="A94" s="577" t="s">
        <v>160</v>
      </c>
      <c r="B94" s="578" t="s">
        <v>161</v>
      </c>
      <c r="C94" s="579"/>
      <c r="D94" s="579">
        <f>SUM('BALANZA ACUMULADA'!H110)</f>
        <v>0</v>
      </c>
      <c r="E94" s="579">
        <f>SUM('BALANZA ACUMULADA'!I110)</f>
        <v>0</v>
      </c>
      <c r="F94" s="579">
        <f>SUM('BALANZA ACUMULADA'!J110)</f>
        <v>0</v>
      </c>
      <c r="G94" s="579"/>
      <c r="H94" s="579">
        <f t="shared" si="31"/>
        <v>0</v>
      </c>
      <c r="I94" s="579"/>
      <c r="J94" s="579"/>
      <c r="K94" s="579"/>
      <c r="L94" s="579">
        <f t="shared" si="29"/>
        <v>0</v>
      </c>
      <c r="M94" s="579"/>
      <c r="N94" s="579"/>
      <c r="O94" s="579"/>
      <c r="P94" s="580">
        <f t="shared" si="30"/>
        <v>0</v>
      </c>
    </row>
    <row r="95" spans="1:16" ht="18" customHeight="1">
      <c r="A95" s="577" t="s">
        <v>162</v>
      </c>
      <c r="B95" s="578" t="s">
        <v>163</v>
      </c>
      <c r="C95" s="579"/>
      <c r="D95" s="579">
        <f>SUM('BALANZA ACUMULADA'!H111)</f>
        <v>0</v>
      </c>
      <c r="E95" s="579">
        <f>SUM('BALANZA ACUMULADA'!I111)</f>
        <v>0</v>
      </c>
      <c r="F95" s="579">
        <f>SUM('BALANZA ACUMULADA'!J111)</f>
        <v>0</v>
      </c>
      <c r="G95" s="579"/>
      <c r="H95" s="579">
        <f t="shared" si="31"/>
        <v>0</v>
      </c>
      <c r="I95" s="579"/>
      <c r="J95" s="579"/>
      <c r="K95" s="579"/>
      <c r="L95" s="579">
        <f t="shared" si="29"/>
        <v>0</v>
      </c>
      <c r="M95" s="579"/>
      <c r="N95" s="579"/>
      <c r="O95" s="579"/>
      <c r="P95" s="580">
        <f t="shared" si="30"/>
        <v>0</v>
      </c>
    </row>
    <row r="96" spans="1:16" ht="18" customHeight="1">
      <c r="A96" s="577" t="s">
        <v>164</v>
      </c>
      <c r="B96" s="578" t="s">
        <v>165</v>
      </c>
      <c r="C96" s="579"/>
      <c r="D96" s="579">
        <f>SUM('BALANZA ACUMULADA'!H112)</f>
        <v>0</v>
      </c>
      <c r="E96" s="579">
        <f>SUM('BALANZA ACUMULADA'!I112)</f>
        <v>0</v>
      </c>
      <c r="F96" s="579">
        <f>SUM('BALANZA ACUMULADA'!J112)</f>
        <v>0</v>
      </c>
      <c r="G96" s="579"/>
      <c r="H96" s="579">
        <f t="shared" si="31"/>
        <v>0</v>
      </c>
      <c r="I96" s="579"/>
      <c r="J96" s="579"/>
      <c r="K96" s="579"/>
      <c r="L96" s="579">
        <f t="shared" si="29"/>
        <v>0</v>
      </c>
      <c r="M96" s="579"/>
      <c r="N96" s="579"/>
      <c r="O96" s="579"/>
      <c r="P96" s="580">
        <f t="shared" si="30"/>
        <v>0</v>
      </c>
    </row>
    <row r="97" spans="1:16" ht="18" customHeight="1">
      <c r="A97" s="577" t="s">
        <v>166</v>
      </c>
      <c r="B97" s="578" t="s">
        <v>167</v>
      </c>
      <c r="C97" s="579"/>
      <c r="D97" s="579">
        <f>SUM('BALANZA ACUMULADA'!H113)</f>
        <v>0</v>
      </c>
      <c r="E97" s="579">
        <f>SUM('BALANZA ACUMULADA'!I113)</f>
        <v>0</v>
      </c>
      <c r="F97" s="579">
        <f>SUM('BALANZA ACUMULADA'!J113)</f>
        <v>0</v>
      </c>
      <c r="G97" s="579"/>
      <c r="H97" s="579">
        <f t="shared" si="31"/>
        <v>0</v>
      </c>
      <c r="I97" s="579"/>
      <c r="J97" s="579"/>
      <c r="K97" s="579"/>
      <c r="L97" s="579">
        <f t="shared" si="29"/>
        <v>0</v>
      </c>
      <c r="M97" s="579"/>
      <c r="N97" s="579"/>
      <c r="O97" s="579"/>
      <c r="P97" s="580">
        <f t="shared" si="30"/>
        <v>0</v>
      </c>
    </row>
    <row r="98" spans="1:16" ht="18" customHeight="1">
      <c r="A98" s="577" t="s">
        <v>168</v>
      </c>
      <c r="B98" s="578" t="s">
        <v>169</v>
      </c>
      <c r="C98" s="579"/>
      <c r="D98" s="579">
        <f>SUM('BALANZA ACUMULADA'!H114)</f>
        <v>0</v>
      </c>
      <c r="E98" s="579">
        <f>SUM('BALANZA ACUMULADA'!I114)</f>
        <v>0</v>
      </c>
      <c r="F98" s="579">
        <f>SUM('BALANZA ACUMULADA'!J114)</f>
        <v>0</v>
      </c>
      <c r="G98" s="579"/>
      <c r="H98" s="579">
        <f t="shared" si="31"/>
        <v>0</v>
      </c>
      <c r="I98" s="579"/>
      <c r="J98" s="579"/>
      <c r="K98" s="579"/>
      <c r="L98" s="579">
        <f t="shared" si="29"/>
        <v>0</v>
      </c>
      <c r="M98" s="579"/>
      <c r="N98" s="579"/>
      <c r="O98" s="579"/>
      <c r="P98" s="580">
        <f t="shared" si="30"/>
        <v>0</v>
      </c>
    </row>
    <row r="99" spans="1:16" ht="18" customHeight="1">
      <c r="A99" s="577">
        <v>2172</v>
      </c>
      <c r="B99" s="578" t="s">
        <v>966</v>
      </c>
      <c r="C99" s="579"/>
      <c r="D99" s="579">
        <f>SUM('BALANZA ACUMULADA'!H115)</f>
        <v>0</v>
      </c>
      <c r="E99" s="579">
        <f>SUM('BALANZA ACUMULADA'!I115)</f>
        <v>0</v>
      </c>
      <c r="F99" s="579">
        <f>SUM('BALANZA ACUMULADA'!J115)</f>
        <v>0</v>
      </c>
      <c r="G99" s="579"/>
      <c r="H99" s="579">
        <f t="shared" ref="H99" si="35">SUM(D99+F99-E99)</f>
        <v>0</v>
      </c>
      <c r="I99" s="579"/>
      <c r="J99" s="579"/>
      <c r="K99" s="579"/>
      <c r="L99" s="579">
        <f t="shared" si="29"/>
        <v>0</v>
      </c>
      <c r="M99" s="579"/>
      <c r="N99" s="579"/>
      <c r="O99" s="579"/>
      <c r="P99" s="580">
        <f t="shared" ref="P99" si="36">SUM(L99)</f>
        <v>0</v>
      </c>
    </row>
    <row r="100" spans="1:16" ht="18" customHeight="1">
      <c r="A100" s="577" t="s">
        <v>172</v>
      </c>
      <c r="B100" s="578" t="s">
        <v>173</v>
      </c>
      <c r="C100" s="579"/>
      <c r="D100" s="579">
        <f>SUM('BALANZA ACUMULADA'!H117)</f>
        <v>0</v>
      </c>
      <c r="E100" s="579">
        <f>SUM('BALANZA ACUMULADA'!I117)</f>
        <v>0</v>
      </c>
      <c r="F100" s="579">
        <f>SUM('BALANZA ACUMULADA'!J117)</f>
        <v>0</v>
      </c>
      <c r="G100" s="579"/>
      <c r="H100" s="579">
        <f t="shared" si="31"/>
        <v>0</v>
      </c>
      <c r="I100" s="579"/>
      <c r="J100" s="579"/>
      <c r="K100" s="579"/>
      <c r="L100" s="579">
        <f t="shared" si="29"/>
        <v>0</v>
      </c>
      <c r="M100" s="579"/>
      <c r="N100" s="579"/>
      <c r="O100" s="579"/>
      <c r="P100" s="580">
        <f t="shared" si="30"/>
        <v>0</v>
      </c>
    </row>
    <row r="101" spans="1:16" ht="18" customHeight="1">
      <c r="A101" s="577" t="s">
        <v>174</v>
      </c>
      <c r="B101" s="578" t="s">
        <v>175</v>
      </c>
      <c r="C101" s="579"/>
      <c r="D101" s="579">
        <f>SUM('BALANZA ACUMULADA'!H118)</f>
        <v>0</v>
      </c>
      <c r="E101" s="579">
        <f>SUM('BALANZA ACUMULADA'!I118)</f>
        <v>0</v>
      </c>
      <c r="F101" s="579">
        <f>SUM('BALANZA ACUMULADA'!J118)</f>
        <v>0</v>
      </c>
      <c r="G101" s="579"/>
      <c r="H101" s="579">
        <f t="shared" si="31"/>
        <v>0</v>
      </c>
      <c r="I101" s="579"/>
      <c r="J101" s="579"/>
      <c r="K101" s="579"/>
      <c r="L101" s="579">
        <f t="shared" si="29"/>
        <v>0</v>
      </c>
      <c r="M101" s="579"/>
      <c r="N101" s="579"/>
      <c r="O101" s="579"/>
      <c r="P101" s="580">
        <f t="shared" si="30"/>
        <v>0</v>
      </c>
    </row>
    <row r="102" spans="1:16" ht="18" customHeight="1">
      <c r="A102" s="577" t="s">
        <v>176</v>
      </c>
      <c r="B102" s="578" t="s">
        <v>177</v>
      </c>
      <c r="C102" s="579"/>
      <c r="D102" s="579">
        <f>SUM('BALANZA ACUMULADA'!H119)</f>
        <v>0</v>
      </c>
      <c r="E102" s="579">
        <f>SUM('BALANZA ACUMULADA'!I119)</f>
        <v>0</v>
      </c>
      <c r="F102" s="579">
        <f>SUM('BALANZA ACUMULADA'!J119)</f>
        <v>0</v>
      </c>
      <c r="G102" s="579"/>
      <c r="H102" s="579">
        <f t="shared" si="31"/>
        <v>0</v>
      </c>
      <c r="I102" s="579"/>
      <c r="J102" s="579"/>
      <c r="K102" s="579"/>
      <c r="L102" s="579">
        <f t="shared" si="29"/>
        <v>0</v>
      </c>
      <c r="M102" s="579"/>
      <c r="N102" s="579"/>
      <c r="O102" s="579"/>
      <c r="P102" s="580">
        <f t="shared" si="30"/>
        <v>0</v>
      </c>
    </row>
    <row r="103" spans="1:16" ht="18" customHeight="1">
      <c r="A103" s="577">
        <v>2211</v>
      </c>
      <c r="B103" s="578" t="s">
        <v>179</v>
      </c>
      <c r="C103" s="579"/>
      <c r="D103" s="579">
        <f>SUM('BALANZA ACUMULADA'!H120)</f>
        <v>0</v>
      </c>
      <c r="E103" s="579">
        <f>SUM('BALANZA ACUMULADA'!I120)</f>
        <v>0</v>
      </c>
      <c r="F103" s="579">
        <f>SUM('BALANZA ACUMULADA'!J120)</f>
        <v>0</v>
      </c>
      <c r="G103" s="579"/>
      <c r="H103" s="579">
        <f t="shared" si="31"/>
        <v>0</v>
      </c>
      <c r="I103" s="579"/>
      <c r="J103" s="579"/>
      <c r="K103" s="579"/>
      <c r="L103" s="579">
        <f t="shared" si="29"/>
        <v>0</v>
      </c>
      <c r="M103" s="579"/>
      <c r="N103" s="579"/>
      <c r="O103" s="579"/>
      <c r="P103" s="580">
        <f t="shared" si="30"/>
        <v>0</v>
      </c>
    </row>
    <row r="104" spans="1:16" ht="18" customHeight="1">
      <c r="A104" s="577">
        <v>2212</v>
      </c>
      <c r="B104" s="578" t="s">
        <v>1348</v>
      </c>
      <c r="C104" s="579"/>
      <c r="D104" s="579">
        <f>SUM('BALANZA ACUMULADA'!H121)</f>
        <v>0</v>
      </c>
      <c r="E104" s="579">
        <f>SUM('BALANZA ACUMULADA'!I121)</f>
        <v>0</v>
      </c>
      <c r="F104" s="579">
        <f>SUM('BALANZA ACUMULADA'!J121)</f>
        <v>0</v>
      </c>
      <c r="G104" s="579"/>
      <c r="H104" s="579">
        <f t="shared" ref="H104" si="37">SUM(D104+F104-E104)</f>
        <v>0</v>
      </c>
      <c r="I104" s="579"/>
      <c r="J104" s="579"/>
      <c r="K104" s="579"/>
      <c r="L104" s="579">
        <f t="shared" ref="L104" si="38">SUM(H104)</f>
        <v>0</v>
      </c>
      <c r="M104" s="579"/>
      <c r="N104" s="579"/>
      <c r="O104" s="579"/>
      <c r="P104" s="580">
        <f t="shared" ref="P104" si="39">SUM(L104)</f>
        <v>0</v>
      </c>
    </row>
    <row r="105" spans="1:16" ht="18" customHeight="1">
      <c r="A105" s="577" t="s">
        <v>180</v>
      </c>
      <c r="B105" s="578" t="s">
        <v>181</v>
      </c>
      <c r="C105" s="579"/>
      <c r="D105" s="579">
        <f>SUM('BALANZA ACUMULADA'!H122)</f>
        <v>0</v>
      </c>
      <c r="E105" s="579">
        <f>SUM('BALANZA ACUMULADA'!I122)</f>
        <v>0</v>
      </c>
      <c r="F105" s="579">
        <f>SUM('BALANZA ACUMULADA'!J122)</f>
        <v>0</v>
      </c>
      <c r="G105" s="579"/>
      <c r="H105" s="579">
        <f t="shared" si="31"/>
        <v>0</v>
      </c>
      <c r="I105" s="579"/>
      <c r="J105" s="579"/>
      <c r="K105" s="579"/>
      <c r="L105" s="579">
        <f t="shared" si="29"/>
        <v>0</v>
      </c>
      <c r="M105" s="579"/>
      <c r="N105" s="579"/>
      <c r="O105" s="579"/>
      <c r="P105" s="580">
        <f t="shared" si="30"/>
        <v>0</v>
      </c>
    </row>
    <row r="106" spans="1:16" ht="18" customHeight="1">
      <c r="A106" s="577" t="s">
        <v>182</v>
      </c>
      <c r="B106" s="578" t="s">
        <v>183</v>
      </c>
      <c r="C106" s="579"/>
      <c r="D106" s="579">
        <f>SUM('BALANZA ACUMULADA'!H123)</f>
        <v>0</v>
      </c>
      <c r="E106" s="579">
        <f>SUM('BALANZA ACUMULADA'!I123)</f>
        <v>0</v>
      </c>
      <c r="F106" s="579">
        <f>SUM('BALANZA ACUMULADA'!J123)</f>
        <v>0</v>
      </c>
      <c r="G106" s="579"/>
      <c r="H106" s="579">
        <f t="shared" si="31"/>
        <v>0</v>
      </c>
      <c r="I106" s="579"/>
      <c r="J106" s="579"/>
      <c r="K106" s="579"/>
      <c r="L106" s="579">
        <f t="shared" si="29"/>
        <v>0</v>
      </c>
      <c r="M106" s="579"/>
      <c r="N106" s="579"/>
      <c r="O106" s="579"/>
      <c r="P106" s="580">
        <f t="shared" si="30"/>
        <v>0</v>
      </c>
    </row>
    <row r="107" spans="1:16" ht="18" customHeight="1">
      <c r="A107" s="577">
        <v>2235</v>
      </c>
      <c r="B107" s="578" t="s">
        <v>538</v>
      </c>
      <c r="C107" s="579"/>
      <c r="D107" s="579">
        <f>SUM('BALANZA ACUMULADA'!H124)</f>
        <v>0</v>
      </c>
      <c r="E107" s="579">
        <f>SUM('BALANZA ACUMULADA'!I124)</f>
        <v>0</v>
      </c>
      <c r="F107" s="579">
        <f>SUM('BALANZA ACUMULADA'!J124)</f>
        <v>0</v>
      </c>
      <c r="G107" s="579"/>
      <c r="H107" s="579">
        <f t="shared" si="31"/>
        <v>0</v>
      </c>
      <c r="I107" s="579"/>
      <c r="J107" s="579"/>
      <c r="K107" s="579"/>
      <c r="L107" s="579">
        <f t="shared" si="29"/>
        <v>0</v>
      </c>
      <c r="M107" s="579"/>
      <c r="N107" s="579"/>
      <c r="O107" s="579"/>
      <c r="P107" s="580">
        <f t="shared" si="30"/>
        <v>0</v>
      </c>
    </row>
    <row r="108" spans="1:16" ht="18" customHeight="1">
      <c r="A108" s="577">
        <v>2242</v>
      </c>
      <c r="B108" s="578" t="s">
        <v>1605</v>
      </c>
      <c r="C108" s="579"/>
      <c r="D108" s="579">
        <f>SUM('BALANZA ACUMULADA'!H125)</f>
        <v>0</v>
      </c>
      <c r="E108" s="579">
        <f>SUM('BALANZA ACUMULADA'!I125)</f>
        <v>0</v>
      </c>
      <c r="F108" s="579">
        <f>SUM('BALANZA ACUMULADA'!J125)</f>
        <v>0</v>
      </c>
      <c r="G108" s="579"/>
      <c r="H108" s="579">
        <f t="shared" si="31"/>
        <v>0</v>
      </c>
      <c r="I108" s="579"/>
      <c r="J108" s="579"/>
      <c r="K108" s="579"/>
      <c r="L108" s="579">
        <f t="shared" si="29"/>
        <v>0</v>
      </c>
      <c r="M108" s="579"/>
      <c r="N108" s="579"/>
      <c r="O108" s="579"/>
      <c r="P108" s="580">
        <f t="shared" si="30"/>
        <v>0</v>
      </c>
    </row>
    <row r="109" spans="1:16" ht="18" customHeight="1">
      <c r="A109" s="577">
        <v>2249</v>
      </c>
      <c r="B109" s="578" t="s">
        <v>1534</v>
      </c>
      <c r="C109" s="579"/>
      <c r="D109" s="579">
        <f>SUM('BALANZA ACUMULADA'!H126)</f>
        <v>0</v>
      </c>
      <c r="E109" s="579">
        <f>SUM('BALANZA ACUMULADA'!I126)</f>
        <v>0</v>
      </c>
      <c r="F109" s="579">
        <f>SUM('BALANZA ACUMULADA'!J126)</f>
        <v>0</v>
      </c>
      <c r="G109" s="579"/>
      <c r="H109" s="579">
        <f t="shared" ref="H109" si="40">SUM(D109+F109-E109)</f>
        <v>0</v>
      </c>
      <c r="I109" s="579"/>
      <c r="J109" s="579"/>
      <c r="K109" s="579"/>
      <c r="L109" s="579">
        <f t="shared" ref="L109" si="41">SUM(H109)</f>
        <v>0</v>
      </c>
      <c r="M109" s="579"/>
      <c r="N109" s="579"/>
      <c r="O109" s="579"/>
      <c r="P109" s="580">
        <f t="shared" ref="P109" si="42">SUM(L109)</f>
        <v>0</v>
      </c>
    </row>
    <row r="110" spans="1:16" ht="18" customHeight="1">
      <c r="A110" s="577" t="s">
        <v>186</v>
      </c>
      <c r="B110" s="578" t="s">
        <v>187</v>
      </c>
      <c r="C110" s="579"/>
      <c r="D110" s="579">
        <f>SUM('BALANZA ACUMULADA'!H127)</f>
        <v>0</v>
      </c>
      <c r="E110" s="579">
        <f>SUM('BALANZA ACUMULADA'!I127)</f>
        <v>0</v>
      </c>
      <c r="F110" s="579">
        <f>SUM('BALANZA ACUMULADA'!J127)</f>
        <v>0</v>
      </c>
      <c r="G110" s="579"/>
      <c r="H110" s="579">
        <f t="shared" si="31"/>
        <v>0</v>
      </c>
      <c r="I110" s="579"/>
      <c r="J110" s="579"/>
      <c r="K110" s="579"/>
      <c r="L110" s="579">
        <f t="shared" si="29"/>
        <v>0</v>
      </c>
      <c r="M110" s="579"/>
      <c r="N110" s="579"/>
      <c r="O110" s="579"/>
      <c r="P110" s="580">
        <f t="shared" si="30"/>
        <v>0</v>
      </c>
    </row>
    <row r="111" spans="1:16" ht="18" customHeight="1">
      <c r="A111" s="577" t="s">
        <v>188</v>
      </c>
      <c r="B111" s="578" t="s">
        <v>189</v>
      </c>
      <c r="C111" s="579"/>
      <c r="D111" s="579">
        <f>SUM('BALANZA ACUMULADA'!H128)</f>
        <v>0</v>
      </c>
      <c r="E111" s="579">
        <f>SUM('BALANZA ACUMULADA'!I128)</f>
        <v>0</v>
      </c>
      <c r="F111" s="579">
        <f>SUM('BALANZA ACUMULADA'!J128)</f>
        <v>0</v>
      </c>
      <c r="G111" s="579"/>
      <c r="H111" s="579">
        <f t="shared" si="31"/>
        <v>0</v>
      </c>
      <c r="I111" s="579"/>
      <c r="J111" s="579"/>
      <c r="K111" s="579"/>
      <c r="L111" s="579">
        <f t="shared" si="29"/>
        <v>0</v>
      </c>
      <c r="M111" s="579"/>
      <c r="N111" s="579"/>
      <c r="O111" s="579"/>
      <c r="P111" s="580">
        <f t="shared" si="30"/>
        <v>0</v>
      </c>
    </row>
    <row r="112" spans="1:16" ht="18" customHeight="1">
      <c r="A112" s="577" t="s">
        <v>190</v>
      </c>
      <c r="B112" s="578" t="s">
        <v>191</v>
      </c>
      <c r="C112" s="579"/>
      <c r="D112" s="579">
        <f>SUM('BALANZA ACUMULADA'!H129)</f>
        <v>0</v>
      </c>
      <c r="E112" s="579">
        <f>SUM('BALANZA ACUMULADA'!I129)</f>
        <v>0</v>
      </c>
      <c r="F112" s="579">
        <f>SUM('BALANZA ACUMULADA'!J129)</f>
        <v>0</v>
      </c>
      <c r="G112" s="579"/>
      <c r="H112" s="579">
        <f t="shared" si="31"/>
        <v>0</v>
      </c>
      <c r="I112" s="579"/>
      <c r="J112" s="579"/>
      <c r="K112" s="579"/>
      <c r="L112" s="579">
        <f t="shared" si="29"/>
        <v>0</v>
      </c>
      <c r="M112" s="579"/>
      <c r="N112" s="579"/>
      <c r="O112" s="579"/>
      <c r="P112" s="580">
        <f t="shared" si="30"/>
        <v>0</v>
      </c>
    </row>
    <row r="113" spans="1:16" ht="18" customHeight="1">
      <c r="A113" s="577">
        <v>2254</v>
      </c>
      <c r="B113" s="578" t="s">
        <v>1531</v>
      </c>
      <c r="C113" s="579"/>
      <c r="D113" s="579">
        <f>SUM('BALANZA ACUMULADA'!H130)</f>
        <v>0</v>
      </c>
      <c r="E113" s="579">
        <f>SUM('BALANZA ACUMULADA'!I130)</f>
        <v>0</v>
      </c>
      <c r="F113" s="579">
        <f>SUM('BALANZA ACUMULADA'!J130)</f>
        <v>0</v>
      </c>
      <c r="G113" s="579"/>
      <c r="H113" s="579">
        <f t="shared" ref="H113" si="43">SUM(D113+F113-E113)</f>
        <v>0</v>
      </c>
      <c r="I113" s="579"/>
      <c r="J113" s="579"/>
      <c r="K113" s="579"/>
      <c r="L113" s="579">
        <f t="shared" ref="L113" si="44">SUM(H113)</f>
        <v>0</v>
      </c>
      <c r="M113" s="579"/>
      <c r="N113" s="579"/>
      <c r="O113" s="579"/>
      <c r="P113" s="580">
        <f t="shared" ref="P113" si="45">SUM(L113)</f>
        <v>0</v>
      </c>
    </row>
    <row r="114" spans="1:16" ht="18" customHeight="1">
      <c r="A114" s="577" t="s">
        <v>192</v>
      </c>
      <c r="B114" s="578" t="s">
        <v>193</v>
      </c>
      <c r="C114" s="579"/>
      <c r="D114" s="579">
        <f>SUM('BALANZA ACUMULADA'!H131)</f>
        <v>0</v>
      </c>
      <c r="E114" s="579">
        <f>SUM('BALANZA ACUMULADA'!I131)</f>
        <v>0</v>
      </c>
      <c r="F114" s="579">
        <f>SUM('BALANZA ACUMULADA'!J131)</f>
        <v>0</v>
      </c>
      <c r="G114" s="579"/>
      <c r="H114" s="579">
        <f t="shared" ref="H114" si="46">SUM(D114+F114-E114)</f>
        <v>0</v>
      </c>
      <c r="I114" s="579"/>
      <c r="J114" s="579"/>
      <c r="K114" s="579"/>
      <c r="L114" s="579">
        <f t="shared" ref="L114" si="47">SUM(H114)</f>
        <v>0</v>
      </c>
      <c r="M114" s="579"/>
      <c r="N114" s="579"/>
      <c r="O114" s="579"/>
      <c r="P114" s="580">
        <f t="shared" ref="P114" si="48">SUM(L114)</f>
        <v>0</v>
      </c>
    </row>
    <row r="115" spans="1:16" ht="18" customHeight="1">
      <c r="A115" s="577">
        <v>2256</v>
      </c>
      <c r="B115" s="578" t="s">
        <v>1353</v>
      </c>
      <c r="C115" s="579"/>
      <c r="D115" s="579">
        <f>SUM('BALANZA ACUMULADA'!H132)</f>
        <v>0</v>
      </c>
      <c r="E115" s="579">
        <f>SUM('BALANZA ACUMULADA'!I132)</f>
        <v>0</v>
      </c>
      <c r="F115" s="579">
        <f>SUM('BALANZA ACUMULADA'!J132)</f>
        <v>0</v>
      </c>
      <c r="G115" s="579"/>
      <c r="H115" s="579">
        <f t="shared" si="31"/>
        <v>0</v>
      </c>
      <c r="I115" s="579"/>
      <c r="J115" s="579"/>
      <c r="K115" s="579"/>
      <c r="L115" s="579">
        <f t="shared" si="29"/>
        <v>0</v>
      </c>
      <c r="M115" s="579"/>
      <c r="N115" s="579"/>
      <c r="O115" s="579"/>
      <c r="P115" s="580">
        <f t="shared" si="30"/>
        <v>0</v>
      </c>
    </row>
    <row r="116" spans="1:16" ht="18" customHeight="1">
      <c r="A116" s="577" t="s">
        <v>194</v>
      </c>
      <c r="B116" s="578" t="s">
        <v>195</v>
      </c>
      <c r="C116" s="579"/>
      <c r="D116" s="579">
        <f>SUM('BALANZA ACUMULADA'!H133)</f>
        <v>0</v>
      </c>
      <c r="E116" s="579">
        <f>SUM('BALANZA ACUMULADA'!I133)</f>
        <v>0</v>
      </c>
      <c r="F116" s="579">
        <f>SUM('BALANZA ACUMULADA'!J133)</f>
        <v>0</v>
      </c>
      <c r="G116" s="579"/>
      <c r="H116" s="579">
        <f t="shared" si="31"/>
        <v>0</v>
      </c>
      <c r="I116" s="579"/>
      <c r="J116" s="579"/>
      <c r="K116" s="579"/>
      <c r="L116" s="579">
        <f t="shared" si="29"/>
        <v>0</v>
      </c>
      <c r="M116" s="579"/>
      <c r="N116" s="579"/>
      <c r="O116" s="579"/>
      <c r="P116" s="580">
        <f t="shared" si="30"/>
        <v>0</v>
      </c>
    </row>
    <row r="117" spans="1:16" ht="18" customHeight="1">
      <c r="A117" s="577" t="s">
        <v>196</v>
      </c>
      <c r="B117" s="578" t="s">
        <v>197</v>
      </c>
      <c r="C117" s="579"/>
      <c r="D117" s="579">
        <f>SUM('BALANZA ACUMULADA'!H134)</f>
        <v>0</v>
      </c>
      <c r="E117" s="579">
        <f>SUM('BALANZA ACUMULADA'!I134)</f>
        <v>0</v>
      </c>
      <c r="F117" s="579">
        <f>SUM('BALANZA ACUMULADA'!J134)</f>
        <v>0</v>
      </c>
      <c r="G117" s="579"/>
      <c r="H117" s="579">
        <f t="shared" si="31"/>
        <v>0</v>
      </c>
      <c r="I117" s="579"/>
      <c r="J117" s="579"/>
      <c r="K117" s="579"/>
      <c r="L117" s="579">
        <f t="shared" si="29"/>
        <v>0</v>
      </c>
      <c r="M117" s="579"/>
      <c r="N117" s="579"/>
      <c r="O117" s="579"/>
      <c r="P117" s="580">
        <f t="shared" si="30"/>
        <v>0</v>
      </c>
    </row>
    <row r="118" spans="1:16" ht="18" customHeight="1">
      <c r="A118" s="577" t="s">
        <v>198</v>
      </c>
      <c r="B118" s="578" t="s">
        <v>199</v>
      </c>
      <c r="C118" s="579"/>
      <c r="D118" s="579">
        <f>SUM('BALANZA ACUMULADA'!H135)</f>
        <v>0</v>
      </c>
      <c r="E118" s="579">
        <f>SUM('BALANZA ACUMULADA'!I135)</f>
        <v>0</v>
      </c>
      <c r="F118" s="579">
        <f>SUM('BALANZA ACUMULADA'!J135)</f>
        <v>0</v>
      </c>
      <c r="G118" s="579"/>
      <c r="H118" s="579">
        <f t="shared" si="31"/>
        <v>0</v>
      </c>
      <c r="I118" s="579"/>
      <c r="J118" s="579"/>
      <c r="K118" s="579"/>
      <c r="L118" s="579">
        <f t="shared" si="29"/>
        <v>0</v>
      </c>
      <c r="M118" s="579"/>
      <c r="N118" s="579"/>
      <c r="O118" s="579"/>
      <c r="P118" s="580">
        <f t="shared" si="30"/>
        <v>0</v>
      </c>
    </row>
    <row r="119" spans="1:16" ht="18" customHeight="1">
      <c r="A119" s="577">
        <v>2269</v>
      </c>
      <c r="B119" s="578" t="s">
        <v>824</v>
      </c>
      <c r="C119" s="579"/>
      <c r="D119" s="579">
        <f>SUM('BALANZA ACUMULADA'!H136)</f>
        <v>0</v>
      </c>
      <c r="E119" s="579">
        <f>SUM('BALANZA ACUMULADA'!I136)</f>
        <v>0</v>
      </c>
      <c r="F119" s="579">
        <f>SUM('BALANZA ACUMULADA'!J136)</f>
        <v>0</v>
      </c>
      <c r="G119" s="579"/>
      <c r="H119" s="579">
        <f t="shared" si="31"/>
        <v>0</v>
      </c>
      <c r="I119" s="579"/>
      <c r="J119" s="579"/>
      <c r="K119" s="579"/>
      <c r="L119" s="579">
        <f t="shared" si="29"/>
        <v>0</v>
      </c>
      <c r="M119" s="579"/>
      <c r="N119" s="579"/>
      <c r="O119" s="579"/>
      <c r="P119" s="580">
        <f t="shared" si="30"/>
        <v>0</v>
      </c>
    </row>
    <row r="120" spans="1:16" ht="18" customHeight="1">
      <c r="A120" s="577" t="s">
        <v>202</v>
      </c>
      <c r="B120" s="578" t="s">
        <v>203</v>
      </c>
      <c r="C120" s="579"/>
      <c r="D120" s="579">
        <f>SUM('BALANZA ACUMULADA'!H137)</f>
        <v>0</v>
      </c>
      <c r="E120" s="579">
        <f>SUM('BALANZA ACUMULADA'!I137)</f>
        <v>0</v>
      </c>
      <c r="F120" s="579">
        <f>SUM('BALANZA ACUMULADA'!J137)</f>
        <v>0</v>
      </c>
      <c r="G120" s="579"/>
      <c r="H120" s="579">
        <f t="shared" si="31"/>
        <v>0</v>
      </c>
      <c r="I120" s="579"/>
      <c r="J120" s="579"/>
      <c r="K120" s="579"/>
      <c r="L120" s="579">
        <f t="shared" si="29"/>
        <v>0</v>
      </c>
      <c r="M120" s="579"/>
      <c r="N120" s="579"/>
      <c r="O120" s="579"/>
      <c r="P120" s="580">
        <f t="shared" si="30"/>
        <v>0</v>
      </c>
    </row>
    <row r="121" spans="1:16" ht="18" customHeight="1">
      <c r="A121" s="577" t="s">
        <v>204</v>
      </c>
      <c r="B121" s="578" t="s">
        <v>205</v>
      </c>
      <c r="C121" s="579"/>
      <c r="D121" s="579">
        <f>SUM('BALANZA ACUMULADA'!H138)</f>
        <v>0</v>
      </c>
      <c r="E121" s="579">
        <f>SUM('BALANZA ACUMULADA'!I138)</f>
        <v>0</v>
      </c>
      <c r="F121" s="579">
        <f>SUM('BALANZA ACUMULADA'!J138)</f>
        <v>0</v>
      </c>
      <c r="G121" s="579"/>
      <c r="H121" s="579">
        <f t="shared" si="31"/>
        <v>0</v>
      </c>
      <c r="I121" s="579"/>
      <c r="J121" s="579"/>
      <c r="K121" s="579"/>
      <c r="L121" s="579">
        <f t="shared" si="29"/>
        <v>0</v>
      </c>
      <c r="M121" s="579"/>
      <c r="N121" s="579"/>
      <c r="O121" s="579"/>
      <c r="P121" s="580">
        <f t="shared" si="30"/>
        <v>0</v>
      </c>
    </row>
    <row r="122" spans="1:16" ht="18" customHeight="1">
      <c r="A122" s="577">
        <v>3130</v>
      </c>
      <c r="B122" s="578" t="s">
        <v>643</v>
      </c>
      <c r="C122" s="579"/>
      <c r="D122" s="579">
        <f>SUM('BALANZA ACUMULADA'!H139)</f>
        <v>0</v>
      </c>
      <c r="E122" s="579">
        <f>SUM('BALANZA ACUMULADA'!I139)</f>
        <v>0</v>
      </c>
      <c r="F122" s="579">
        <f>SUM('BALANZA ACUMULADA'!J139)</f>
        <v>0</v>
      </c>
      <c r="G122" s="579"/>
      <c r="H122" s="579">
        <f t="shared" si="31"/>
        <v>0</v>
      </c>
      <c r="I122" s="579"/>
      <c r="J122" s="579"/>
      <c r="K122" s="579"/>
      <c r="L122" s="579">
        <f t="shared" si="29"/>
        <v>0</v>
      </c>
      <c r="M122" s="579"/>
      <c r="N122" s="579"/>
      <c r="O122" s="579"/>
      <c r="P122" s="580">
        <f t="shared" si="30"/>
        <v>0</v>
      </c>
    </row>
    <row r="123" spans="1:16" ht="18" customHeight="1">
      <c r="A123" s="577" t="s">
        <v>208</v>
      </c>
      <c r="B123" s="578" t="s">
        <v>825</v>
      </c>
      <c r="C123" s="579"/>
      <c r="D123" s="579">
        <f>SUM('BALANZA ACUMULADA'!H140)</f>
        <v>135536.45000000001</v>
      </c>
      <c r="E123" s="579">
        <f>SUM('BALANZA ACUMULADA'!I140)</f>
        <v>135536.45000000001</v>
      </c>
      <c r="F123" s="579">
        <f>SUM('BALANZA ACUMULADA'!J140)</f>
        <v>0</v>
      </c>
      <c r="G123" s="579">
        <f>SUM(C123+E123-D123-F123)</f>
        <v>0</v>
      </c>
      <c r="H123" s="579">
        <f>SUM(D123+F123-E123-C123)</f>
        <v>0</v>
      </c>
      <c r="I123" s="579"/>
      <c r="J123" s="579"/>
      <c r="K123" s="579">
        <f>SUM(G123)</f>
        <v>0</v>
      </c>
      <c r="L123" s="579">
        <f t="shared" si="29"/>
        <v>0</v>
      </c>
      <c r="M123" s="579"/>
      <c r="N123" s="579"/>
      <c r="O123" s="579">
        <f>SUM(M126-N124-N125)</f>
        <v>-2611191.9000000004</v>
      </c>
      <c r="P123" s="580">
        <f>SUM(N124:N125)-(M126)</f>
        <v>2611191.9000000004</v>
      </c>
    </row>
    <row r="124" spans="1:16" ht="18" customHeight="1">
      <c r="A124" s="581"/>
      <c r="B124" s="578" t="s">
        <v>826</v>
      </c>
      <c r="C124" s="579"/>
      <c r="D124" s="579"/>
      <c r="E124" s="579"/>
      <c r="F124" s="579"/>
      <c r="G124" s="579"/>
      <c r="H124" s="579"/>
      <c r="I124" s="579"/>
      <c r="J124" s="579"/>
      <c r="K124" s="579"/>
      <c r="L124" s="579"/>
      <c r="M124" s="579"/>
      <c r="N124" s="579">
        <f>M136</f>
        <v>6343930.1299999999</v>
      </c>
      <c r="O124" s="579"/>
      <c r="P124" s="580"/>
    </row>
    <row r="125" spans="1:16" ht="18" customHeight="1">
      <c r="A125" s="581"/>
      <c r="B125" s="578" t="s">
        <v>827</v>
      </c>
      <c r="C125" s="579"/>
      <c r="D125" s="579"/>
      <c r="E125" s="579"/>
      <c r="F125" s="579"/>
      <c r="G125" s="579"/>
      <c r="H125" s="579"/>
      <c r="I125" s="579"/>
      <c r="J125" s="579"/>
      <c r="K125" s="579"/>
      <c r="L125" s="579"/>
      <c r="M125" s="579"/>
      <c r="N125" s="579">
        <f>SUM(M374)</f>
        <v>0</v>
      </c>
      <c r="O125" s="579"/>
      <c r="P125" s="580"/>
    </row>
    <row r="126" spans="1:16" ht="18" customHeight="1">
      <c r="A126" s="581"/>
      <c r="B126" s="578" t="s">
        <v>828</v>
      </c>
      <c r="C126" s="579"/>
      <c r="D126" s="579"/>
      <c r="E126" s="579"/>
      <c r="F126" s="579"/>
      <c r="G126" s="579"/>
      <c r="H126" s="579"/>
      <c r="I126" s="579"/>
      <c r="J126" s="579"/>
      <c r="K126" s="579"/>
      <c r="L126" s="579"/>
      <c r="M126" s="579">
        <f>SUM(N376)</f>
        <v>3732738.2299999995</v>
      </c>
      <c r="N126" s="579"/>
      <c r="O126" s="579"/>
      <c r="P126" s="580"/>
    </row>
    <row r="127" spans="1:16" ht="18" customHeight="1">
      <c r="A127" s="577" t="s">
        <v>210</v>
      </c>
      <c r="B127" s="578" t="s">
        <v>575</v>
      </c>
      <c r="C127" s="579"/>
      <c r="D127" s="579">
        <f>SUM('BALANZA ACUMULADA'!H141)</f>
        <v>0</v>
      </c>
      <c r="E127" s="579">
        <f>SUM('BALANZA ACUMULADA'!I141)</f>
        <v>0</v>
      </c>
      <c r="F127" s="579">
        <f>SUM('BALANZA ACUMULADA'!J141)</f>
        <v>135536.45000000001</v>
      </c>
      <c r="G127" s="579"/>
      <c r="H127" s="579">
        <f t="shared" si="31"/>
        <v>135536.45000000001</v>
      </c>
      <c r="I127" s="579"/>
      <c r="J127" s="579"/>
      <c r="K127" s="579"/>
      <c r="L127" s="579">
        <f t="shared" ref="L127:L186" si="49">SUM(H127)</f>
        <v>135536.45000000001</v>
      </c>
      <c r="M127" s="579"/>
      <c r="N127" s="579"/>
      <c r="O127" s="579"/>
      <c r="P127" s="580">
        <f t="shared" ref="P127:P134" si="50">SUM(L127)</f>
        <v>135536.45000000001</v>
      </c>
    </row>
    <row r="128" spans="1:16" ht="18" customHeight="1">
      <c r="A128" s="577" t="s">
        <v>212</v>
      </c>
      <c r="B128" s="578" t="s">
        <v>213</v>
      </c>
      <c r="C128" s="579"/>
      <c r="D128" s="579">
        <f>SUM('BALANZA ACUMULADA'!H142)</f>
        <v>0</v>
      </c>
      <c r="E128" s="579">
        <f>SUM('BALANZA ACUMULADA'!I142)</f>
        <v>0</v>
      </c>
      <c r="F128" s="579">
        <f>SUM('BALANZA ACUMULADA'!J142)</f>
        <v>0</v>
      </c>
      <c r="G128" s="579"/>
      <c r="H128" s="579">
        <f t="shared" si="31"/>
        <v>0</v>
      </c>
      <c r="I128" s="579"/>
      <c r="J128" s="579"/>
      <c r="K128" s="579"/>
      <c r="L128" s="579">
        <f t="shared" si="49"/>
        <v>0</v>
      </c>
      <c r="M128" s="579"/>
      <c r="N128" s="579"/>
      <c r="O128" s="579"/>
      <c r="P128" s="580">
        <f t="shared" si="50"/>
        <v>0</v>
      </c>
    </row>
    <row r="129" spans="1:16" ht="18" customHeight="1">
      <c r="A129" s="577" t="s">
        <v>214</v>
      </c>
      <c r="B129" s="578" t="s">
        <v>215</v>
      </c>
      <c r="C129" s="579"/>
      <c r="D129" s="579">
        <f>SUM('BALANZA ACUMULADA'!H143)</f>
        <v>0</v>
      </c>
      <c r="E129" s="579">
        <f>SUM('BALANZA ACUMULADA'!I143)</f>
        <v>0</v>
      </c>
      <c r="F129" s="579">
        <f>SUM('BALANZA ACUMULADA'!J143)</f>
        <v>0</v>
      </c>
      <c r="G129" s="579"/>
      <c r="H129" s="579">
        <f t="shared" si="31"/>
        <v>0</v>
      </c>
      <c r="I129" s="579"/>
      <c r="J129" s="579"/>
      <c r="K129" s="579"/>
      <c r="L129" s="579">
        <f t="shared" si="49"/>
        <v>0</v>
      </c>
      <c r="M129" s="579"/>
      <c r="N129" s="579"/>
      <c r="O129" s="579"/>
      <c r="P129" s="580">
        <f t="shared" si="50"/>
        <v>0</v>
      </c>
    </row>
    <row r="130" spans="1:16" ht="18" customHeight="1">
      <c r="A130" s="577">
        <v>3233</v>
      </c>
      <c r="B130" s="578" t="s">
        <v>967</v>
      </c>
      <c r="C130" s="579"/>
      <c r="D130" s="579">
        <f>SUM('BALANZA ACUMULADA'!H144)</f>
        <v>0</v>
      </c>
      <c r="E130" s="579">
        <f>SUM('BALANZA ACUMULADA'!I144)</f>
        <v>0</v>
      </c>
      <c r="F130" s="579">
        <f>SUM('BALANZA ACUMULADA'!J144)</f>
        <v>0</v>
      </c>
      <c r="G130" s="579"/>
      <c r="H130" s="579">
        <f t="shared" ref="H130" si="51">SUM(D130+F130-E130)</f>
        <v>0</v>
      </c>
      <c r="I130" s="579"/>
      <c r="J130" s="579"/>
      <c r="K130" s="579"/>
      <c r="L130" s="579">
        <f t="shared" ref="L130" si="52">SUM(H130)</f>
        <v>0</v>
      </c>
      <c r="M130" s="579"/>
      <c r="N130" s="579"/>
      <c r="O130" s="579"/>
      <c r="P130" s="580">
        <f t="shared" ref="P130" si="53">SUM(L130)</f>
        <v>0</v>
      </c>
    </row>
    <row r="131" spans="1:16" ht="18" customHeight="1">
      <c r="A131" s="577" t="s">
        <v>218</v>
      </c>
      <c r="B131" s="578" t="s">
        <v>219</v>
      </c>
      <c r="C131" s="579"/>
      <c r="D131" s="579">
        <f>SUM('BALANZA ACUMULADA'!H145)</f>
        <v>0</v>
      </c>
      <c r="E131" s="579">
        <f>SUM('BALANZA ACUMULADA'!I145)</f>
        <v>0</v>
      </c>
      <c r="F131" s="579">
        <f>SUM('BALANZA ACUMULADA'!J145)</f>
        <v>0</v>
      </c>
      <c r="G131" s="579"/>
      <c r="H131" s="579">
        <f t="shared" si="31"/>
        <v>0</v>
      </c>
      <c r="I131" s="579"/>
      <c r="J131" s="579"/>
      <c r="K131" s="579"/>
      <c r="L131" s="579">
        <f t="shared" si="49"/>
        <v>0</v>
      </c>
      <c r="M131" s="579"/>
      <c r="N131" s="579"/>
      <c r="O131" s="579"/>
      <c r="P131" s="580">
        <f t="shared" si="50"/>
        <v>0</v>
      </c>
    </row>
    <row r="132" spans="1:16" ht="18" customHeight="1">
      <c r="A132" s="577" t="s">
        <v>220</v>
      </c>
      <c r="B132" s="578" t="s">
        <v>221</v>
      </c>
      <c r="C132" s="579"/>
      <c r="D132" s="579">
        <f>SUM('BALANZA ACUMULADA'!H146)</f>
        <v>0</v>
      </c>
      <c r="E132" s="579">
        <f>SUM('BALANZA ACUMULADA'!I146)</f>
        <v>0</v>
      </c>
      <c r="F132" s="579">
        <f>SUM('BALANZA ACUMULADA'!J146)</f>
        <v>0</v>
      </c>
      <c r="G132" s="579"/>
      <c r="H132" s="579">
        <f t="shared" si="31"/>
        <v>0</v>
      </c>
      <c r="I132" s="579"/>
      <c r="J132" s="579"/>
      <c r="K132" s="579"/>
      <c r="L132" s="579">
        <f t="shared" si="49"/>
        <v>0</v>
      </c>
      <c r="M132" s="579"/>
      <c r="N132" s="579"/>
      <c r="O132" s="579"/>
      <c r="P132" s="580">
        <f t="shared" si="50"/>
        <v>0</v>
      </c>
    </row>
    <row r="133" spans="1:16" ht="18" customHeight="1">
      <c r="A133" s="577">
        <v>3251</v>
      </c>
      <c r="B133" s="578" t="s">
        <v>1483</v>
      </c>
      <c r="C133" s="579"/>
      <c r="D133" s="579">
        <f>SUM('BALANZA ACUMULADA'!H147)</f>
        <v>0</v>
      </c>
      <c r="E133" s="579">
        <f>SUM('BALANZA ACUMULADA'!I147)</f>
        <v>0</v>
      </c>
      <c r="F133" s="579">
        <f>SUM('BALANZA ACUMULADA'!J147)</f>
        <v>0</v>
      </c>
      <c r="G133" s="579"/>
      <c r="H133" s="579">
        <f t="shared" ref="H133" si="54">SUM(D133+F133-E133)</f>
        <v>0</v>
      </c>
      <c r="I133" s="579"/>
      <c r="J133" s="579"/>
      <c r="K133" s="579"/>
      <c r="L133" s="579">
        <f t="shared" ref="L133" si="55">SUM(H133)</f>
        <v>0</v>
      </c>
      <c r="M133" s="579"/>
      <c r="N133" s="579"/>
      <c r="O133" s="579"/>
      <c r="P133" s="580">
        <f t="shared" ref="P133" si="56">SUM(L133)</f>
        <v>0</v>
      </c>
    </row>
    <row r="134" spans="1:16" ht="18" customHeight="1">
      <c r="A134" s="577" t="s">
        <v>222</v>
      </c>
      <c r="B134" s="578" t="s">
        <v>223</v>
      </c>
      <c r="C134" s="579"/>
      <c r="D134" s="579">
        <f>SUM('BALANZA ACUMULADA'!H148)</f>
        <v>0</v>
      </c>
      <c r="E134" s="579">
        <f>SUM('BALANZA ACUMULADA'!I148)</f>
        <v>0</v>
      </c>
      <c r="F134" s="579">
        <f>SUM('BALANZA ACUMULADA'!J148)</f>
        <v>0</v>
      </c>
      <c r="G134" s="579"/>
      <c r="H134" s="579">
        <f t="shared" si="31"/>
        <v>0</v>
      </c>
      <c r="I134" s="579"/>
      <c r="J134" s="579"/>
      <c r="K134" s="579"/>
      <c r="L134" s="579">
        <f t="shared" si="49"/>
        <v>0</v>
      </c>
      <c r="M134" s="579"/>
      <c r="N134" s="579"/>
      <c r="O134" s="579"/>
      <c r="P134" s="580">
        <f t="shared" si="50"/>
        <v>0</v>
      </c>
    </row>
    <row r="135" spans="1:16" ht="18" customHeight="1">
      <c r="A135" s="577" t="s">
        <v>224</v>
      </c>
      <c r="B135" s="578" t="s">
        <v>225</v>
      </c>
      <c r="C135" s="579"/>
      <c r="D135" s="579">
        <f>SUM('BALANZA ACUMULADA'!H149)</f>
        <v>0</v>
      </c>
      <c r="E135" s="579">
        <f>SUM('BALANZA ACUMULADA'!I149)</f>
        <v>0</v>
      </c>
      <c r="F135" s="579">
        <f>SUM('BALANZA ACUMULADA'!J149)</f>
        <v>0</v>
      </c>
      <c r="G135" s="579"/>
      <c r="H135" s="579">
        <f t="shared" si="31"/>
        <v>0</v>
      </c>
      <c r="I135" s="579"/>
      <c r="J135" s="579"/>
      <c r="K135" s="579"/>
      <c r="L135" s="579">
        <f t="shared" si="49"/>
        <v>0</v>
      </c>
      <c r="M135" s="579"/>
      <c r="N135" s="579"/>
      <c r="O135" s="579"/>
      <c r="P135" s="580">
        <f t="shared" ref="P135" si="57">SUM(L135)</f>
        <v>0</v>
      </c>
    </row>
    <row r="136" spans="1:16" ht="18" customHeight="1">
      <c r="A136" s="577" t="s">
        <v>226</v>
      </c>
      <c r="B136" s="578" t="s">
        <v>829</v>
      </c>
      <c r="C136" s="579"/>
      <c r="D136" s="579">
        <f>SUM('BALANZA ACUMULADA'!H150)</f>
        <v>0</v>
      </c>
      <c r="E136" s="579">
        <f>SUM('BALANZA ACUMULADA'!I150)</f>
        <v>0</v>
      </c>
      <c r="F136" s="579">
        <f>SUM('BALANZA ACUMULADA'!J150)</f>
        <v>6343930.1299999999</v>
      </c>
      <c r="G136" s="579"/>
      <c r="H136" s="579">
        <f t="shared" si="31"/>
        <v>6343930.1299999999</v>
      </c>
      <c r="I136" s="579"/>
      <c r="J136" s="579"/>
      <c r="K136" s="579"/>
      <c r="L136" s="579">
        <f t="shared" si="49"/>
        <v>6343930.1299999999</v>
      </c>
      <c r="M136" s="579">
        <f>SUM(L136)</f>
        <v>6343930.1299999999</v>
      </c>
      <c r="N136" s="579"/>
      <c r="O136" s="579"/>
      <c r="P136" s="580"/>
    </row>
    <row r="137" spans="1:16" ht="18" customHeight="1">
      <c r="A137" s="577">
        <v>3310</v>
      </c>
      <c r="B137" s="578" t="s">
        <v>1486</v>
      </c>
      <c r="C137" s="579"/>
      <c r="D137" s="579">
        <f>SUM('BALANZA ACUMULADA'!H151)</f>
        <v>0</v>
      </c>
      <c r="E137" s="579">
        <f>SUM('BALANZA ACUMULADA'!I151)</f>
        <v>0</v>
      </c>
      <c r="F137" s="579">
        <f>SUM('BALANZA ACUMULADA'!J151)</f>
        <v>0</v>
      </c>
      <c r="G137" s="579"/>
      <c r="H137" s="579">
        <f t="shared" ref="H137:H138" si="58">SUM(D137+F137-E137)</f>
        <v>0</v>
      </c>
      <c r="I137" s="579"/>
      <c r="J137" s="579"/>
      <c r="K137" s="579"/>
      <c r="L137" s="579">
        <f t="shared" ref="L137:L138" si="59">SUM(H137)</f>
        <v>0</v>
      </c>
      <c r="M137" s="579"/>
      <c r="N137" s="579"/>
      <c r="O137" s="579"/>
      <c r="P137" s="580">
        <f t="shared" ref="P137:P138" si="60">SUM(L137)</f>
        <v>0</v>
      </c>
    </row>
    <row r="138" spans="1:16" ht="18" customHeight="1">
      <c r="A138" s="577">
        <v>3320</v>
      </c>
      <c r="B138" s="578" t="s">
        <v>1487</v>
      </c>
      <c r="C138" s="579"/>
      <c r="D138" s="579">
        <f>SUM('BALANZA ACUMULADA'!H152)</f>
        <v>0</v>
      </c>
      <c r="E138" s="579">
        <f>SUM('BALANZA ACUMULADA'!I152)</f>
        <v>0</v>
      </c>
      <c r="F138" s="579">
        <f>SUM('BALANZA ACUMULADA'!J152)</f>
        <v>0</v>
      </c>
      <c r="G138" s="579"/>
      <c r="H138" s="579">
        <f t="shared" si="58"/>
        <v>0</v>
      </c>
      <c r="I138" s="579"/>
      <c r="J138" s="579"/>
      <c r="K138" s="579"/>
      <c r="L138" s="579">
        <f t="shared" si="59"/>
        <v>0</v>
      </c>
      <c r="M138" s="579"/>
      <c r="N138" s="579"/>
      <c r="O138" s="579"/>
      <c r="P138" s="580">
        <f t="shared" si="60"/>
        <v>0</v>
      </c>
    </row>
    <row r="139" spans="1:16" ht="18" customHeight="1">
      <c r="A139" s="577">
        <v>4111</v>
      </c>
      <c r="B139" s="578" t="s">
        <v>1609</v>
      </c>
      <c r="C139" s="579"/>
      <c r="D139" s="579"/>
      <c r="E139" s="579">
        <f>SUM('BALANZA ACUMULADA'!I153)</f>
        <v>0</v>
      </c>
      <c r="F139" s="579">
        <f>SUM('BALANZA ACUMULADA'!J153)</f>
        <v>0</v>
      </c>
      <c r="G139" s="579"/>
      <c r="H139" s="579">
        <f t="shared" si="31"/>
        <v>0</v>
      </c>
      <c r="I139" s="579"/>
      <c r="J139" s="579"/>
      <c r="K139" s="579"/>
      <c r="L139" s="579">
        <f t="shared" si="49"/>
        <v>0</v>
      </c>
      <c r="M139" s="579">
        <f>SUM(L139)</f>
        <v>0</v>
      </c>
      <c r="N139" s="579"/>
      <c r="O139" s="579"/>
      <c r="P139" s="580"/>
    </row>
    <row r="140" spans="1:16" ht="18" customHeight="1">
      <c r="A140" s="577" t="s">
        <v>228</v>
      </c>
      <c r="B140" s="578" t="s">
        <v>229</v>
      </c>
      <c r="C140" s="579"/>
      <c r="D140" s="579"/>
      <c r="E140" s="579">
        <f>SUM('BALANZA ACUMULADA'!I154)</f>
        <v>0</v>
      </c>
      <c r="F140" s="579">
        <f>SUM('BALANZA ACUMULADA'!J154)</f>
        <v>0</v>
      </c>
      <c r="G140" s="579"/>
      <c r="H140" s="579">
        <f t="shared" ref="H140" si="61">SUM(D140+F140-E140)</f>
        <v>0</v>
      </c>
      <c r="I140" s="579"/>
      <c r="J140" s="579"/>
      <c r="K140" s="579"/>
      <c r="L140" s="579">
        <f t="shared" ref="L140" si="62">SUM(H140)</f>
        <v>0</v>
      </c>
      <c r="M140" s="579">
        <f>SUM(L140)</f>
        <v>0</v>
      </c>
      <c r="N140" s="579"/>
      <c r="O140" s="579"/>
      <c r="P140" s="580"/>
    </row>
    <row r="141" spans="1:16" ht="18" customHeight="1">
      <c r="A141" s="577" t="s">
        <v>230</v>
      </c>
      <c r="B141" s="578" t="s">
        <v>231</v>
      </c>
      <c r="C141" s="579"/>
      <c r="D141" s="579"/>
      <c r="E141" s="579">
        <f>SUM('BALANZA ACUMULADA'!I155)</f>
        <v>0</v>
      </c>
      <c r="F141" s="579">
        <f>SUM('BALANZA ACUMULADA'!J155)</f>
        <v>0</v>
      </c>
      <c r="G141" s="579"/>
      <c r="H141" s="579">
        <f t="shared" si="31"/>
        <v>0</v>
      </c>
      <c r="I141" s="579"/>
      <c r="J141" s="579"/>
      <c r="K141" s="579"/>
      <c r="L141" s="579">
        <f t="shared" si="49"/>
        <v>0</v>
      </c>
      <c r="M141" s="579">
        <f t="shared" ref="M141:M186" si="63">SUM(L141)</f>
        <v>0</v>
      </c>
      <c r="N141" s="579"/>
      <c r="O141" s="579"/>
      <c r="P141" s="580"/>
    </row>
    <row r="142" spans="1:16" ht="18" customHeight="1">
      <c r="A142" s="577" t="s">
        <v>232</v>
      </c>
      <c r="B142" s="578" t="s">
        <v>233</v>
      </c>
      <c r="C142" s="579"/>
      <c r="D142" s="579"/>
      <c r="E142" s="579">
        <f>SUM('BALANZA ACUMULADA'!I156)</f>
        <v>0</v>
      </c>
      <c r="F142" s="579">
        <f>SUM('BALANZA ACUMULADA'!J156)</f>
        <v>0</v>
      </c>
      <c r="G142" s="579"/>
      <c r="H142" s="579">
        <f t="shared" si="31"/>
        <v>0</v>
      </c>
      <c r="I142" s="579"/>
      <c r="J142" s="579"/>
      <c r="K142" s="579"/>
      <c r="L142" s="579">
        <f t="shared" si="49"/>
        <v>0</v>
      </c>
      <c r="M142" s="579">
        <f t="shared" si="63"/>
        <v>0</v>
      </c>
      <c r="N142" s="579"/>
      <c r="O142" s="579"/>
      <c r="P142" s="580"/>
    </row>
    <row r="143" spans="1:16" ht="18" customHeight="1">
      <c r="A143" s="577" t="s">
        <v>234</v>
      </c>
      <c r="B143" s="578" t="s">
        <v>235</v>
      </c>
      <c r="C143" s="579"/>
      <c r="D143" s="579"/>
      <c r="E143" s="579">
        <f>SUM('BALANZA ACUMULADA'!I157)</f>
        <v>0</v>
      </c>
      <c r="F143" s="579">
        <f>SUM('BALANZA ACUMULADA'!J157)</f>
        <v>0</v>
      </c>
      <c r="G143" s="579"/>
      <c r="H143" s="579">
        <f t="shared" si="31"/>
        <v>0</v>
      </c>
      <c r="I143" s="579"/>
      <c r="J143" s="579"/>
      <c r="K143" s="579"/>
      <c r="L143" s="579">
        <f t="shared" si="49"/>
        <v>0</v>
      </c>
      <c r="M143" s="579">
        <f t="shared" si="63"/>
        <v>0</v>
      </c>
      <c r="N143" s="579"/>
      <c r="O143" s="579"/>
      <c r="P143" s="580"/>
    </row>
    <row r="144" spans="1:16" ht="25.5">
      <c r="A144" s="577">
        <v>4118</v>
      </c>
      <c r="B144" s="578" t="s">
        <v>1608</v>
      </c>
      <c r="C144" s="579"/>
      <c r="D144" s="579"/>
      <c r="E144" s="579">
        <f>SUM('BALANZA ACUMULADA'!I158)</f>
        <v>0</v>
      </c>
      <c r="F144" s="579">
        <f>SUM('BALANZA ACUMULADA'!J158)</f>
        <v>0</v>
      </c>
      <c r="G144" s="579"/>
      <c r="H144" s="579">
        <f t="shared" ref="H144" si="64">SUM(D144+F144-E144)</f>
        <v>0</v>
      </c>
      <c r="I144" s="579"/>
      <c r="J144" s="579"/>
      <c r="K144" s="579"/>
      <c r="L144" s="579">
        <f t="shared" ref="L144" si="65">SUM(H144)</f>
        <v>0</v>
      </c>
      <c r="M144" s="579">
        <f t="shared" ref="M144" si="66">SUM(L144)</f>
        <v>0</v>
      </c>
      <c r="N144" s="579"/>
      <c r="O144" s="579"/>
      <c r="P144" s="580"/>
    </row>
    <row r="145" spans="1:16" ht="18" customHeight="1">
      <c r="A145" s="577" t="s">
        <v>236</v>
      </c>
      <c r="B145" s="578" t="s">
        <v>237</v>
      </c>
      <c r="C145" s="579"/>
      <c r="D145" s="579"/>
      <c r="E145" s="579">
        <f>SUM('BALANZA ACUMULADA'!I159)</f>
        <v>0</v>
      </c>
      <c r="F145" s="579">
        <f>SUM('BALANZA ACUMULADA'!J159)</f>
        <v>0</v>
      </c>
      <c r="G145" s="579"/>
      <c r="H145" s="579">
        <f t="shared" si="31"/>
        <v>0</v>
      </c>
      <c r="I145" s="579"/>
      <c r="J145" s="579"/>
      <c r="K145" s="579"/>
      <c r="L145" s="579">
        <f t="shared" si="49"/>
        <v>0</v>
      </c>
      <c r="M145" s="579">
        <f t="shared" si="63"/>
        <v>0</v>
      </c>
      <c r="N145" s="579"/>
      <c r="O145" s="579"/>
      <c r="P145" s="580"/>
    </row>
    <row r="146" spans="1:16" ht="18" customHeight="1">
      <c r="A146" s="577" t="s">
        <v>238</v>
      </c>
      <c r="B146" s="578" t="s">
        <v>239</v>
      </c>
      <c r="C146" s="579"/>
      <c r="D146" s="579"/>
      <c r="E146" s="579">
        <f>SUM('BALANZA ACUMULADA'!I160)</f>
        <v>0</v>
      </c>
      <c r="F146" s="579">
        <f>SUM('BALANZA ACUMULADA'!J160)</f>
        <v>0</v>
      </c>
      <c r="G146" s="579"/>
      <c r="H146" s="579">
        <f t="shared" si="31"/>
        <v>0</v>
      </c>
      <c r="I146" s="579"/>
      <c r="J146" s="579"/>
      <c r="K146" s="579"/>
      <c r="L146" s="579">
        <f t="shared" si="49"/>
        <v>0</v>
      </c>
      <c r="M146" s="579">
        <f t="shared" si="63"/>
        <v>0</v>
      </c>
      <c r="N146" s="579"/>
      <c r="O146" s="579"/>
      <c r="P146" s="580"/>
    </row>
    <row r="147" spans="1:16" ht="18" customHeight="1">
      <c r="A147" s="577" t="s">
        <v>240</v>
      </c>
      <c r="B147" s="578" t="s">
        <v>241</v>
      </c>
      <c r="C147" s="579"/>
      <c r="D147" s="579"/>
      <c r="E147" s="579">
        <f>SUM('BALANZA ACUMULADA'!I161)</f>
        <v>0</v>
      </c>
      <c r="F147" s="579">
        <f>SUM('BALANZA ACUMULADA'!J161)</f>
        <v>0</v>
      </c>
      <c r="G147" s="579"/>
      <c r="H147" s="579">
        <f t="shared" si="31"/>
        <v>0</v>
      </c>
      <c r="I147" s="579"/>
      <c r="J147" s="579"/>
      <c r="K147" s="579"/>
      <c r="L147" s="579">
        <f t="shared" si="49"/>
        <v>0</v>
      </c>
      <c r="M147" s="579">
        <f t="shared" si="63"/>
        <v>0</v>
      </c>
      <c r="N147" s="579"/>
      <c r="O147" s="579"/>
      <c r="P147" s="580"/>
    </row>
    <row r="148" spans="1:16" ht="25.5">
      <c r="A148" s="577" t="s">
        <v>242</v>
      </c>
      <c r="B148" s="578" t="s">
        <v>243</v>
      </c>
      <c r="C148" s="579"/>
      <c r="D148" s="579"/>
      <c r="E148" s="579">
        <f>SUM('BALANZA ACUMULADA'!I162)</f>
        <v>0</v>
      </c>
      <c r="F148" s="579">
        <f>SUM('BALANZA ACUMULADA'!J162)</f>
        <v>0</v>
      </c>
      <c r="G148" s="579"/>
      <c r="H148" s="579">
        <f t="shared" si="31"/>
        <v>0</v>
      </c>
      <c r="I148" s="579"/>
      <c r="J148" s="579"/>
      <c r="K148" s="579"/>
      <c r="L148" s="579">
        <f t="shared" si="49"/>
        <v>0</v>
      </c>
      <c r="M148" s="579">
        <f t="shared" si="63"/>
        <v>0</v>
      </c>
      <c r="N148" s="579"/>
      <c r="O148" s="579"/>
      <c r="P148" s="580"/>
    </row>
    <row r="149" spans="1:16" ht="18" customHeight="1">
      <c r="A149" s="577" t="s">
        <v>244</v>
      </c>
      <c r="B149" s="578" t="s">
        <v>245</v>
      </c>
      <c r="C149" s="579"/>
      <c r="D149" s="579"/>
      <c r="E149" s="579">
        <f>SUM('BALANZA ACUMULADA'!I163)</f>
        <v>0</v>
      </c>
      <c r="F149" s="579">
        <f>SUM('BALANZA ACUMULADA'!J163)</f>
        <v>0</v>
      </c>
      <c r="G149" s="579"/>
      <c r="H149" s="579">
        <f t="shared" si="31"/>
        <v>0</v>
      </c>
      <c r="I149" s="579"/>
      <c r="J149" s="579"/>
      <c r="K149" s="579"/>
      <c r="L149" s="579">
        <f t="shared" si="49"/>
        <v>0</v>
      </c>
      <c r="M149" s="579">
        <f t="shared" si="63"/>
        <v>0</v>
      </c>
      <c r="N149" s="579"/>
      <c r="O149" s="579"/>
      <c r="P149" s="580"/>
    </row>
    <row r="150" spans="1:16" ht="18" customHeight="1">
      <c r="A150" s="577" t="s">
        <v>246</v>
      </c>
      <c r="B150" s="578" t="s">
        <v>247</v>
      </c>
      <c r="C150" s="579"/>
      <c r="D150" s="579"/>
      <c r="E150" s="579">
        <f>SUM('BALANZA ACUMULADA'!I164)</f>
        <v>0</v>
      </c>
      <c r="F150" s="579">
        <f>SUM('BALANZA ACUMULADA'!J164)</f>
        <v>0</v>
      </c>
      <c r="G150" s="579"/>
      <c r="H150" s="579">
        <f t="shared" si="31"/>
        <v>0</v>
      </c>
      <c r="I150" s="579"/>
      <c r="J150" s="579"/>
      <c r="K150" s="579"/>
      <c r="L150" s="579">
        <f t="shared" si="49"/>
        <v>0</v>
      </c>
      <c r="M150" s="579">
        <f t="shared" si="63"/>
        <v>0</v>
      </c>
      <c r="N150" s="579"/>
      <c r="O150" s="579"/>
      <c r="P150" s="580"/>
    </row>
    <row r="151" spans="1:16" ht="18" customHeight="1">
      <c r="A151" s="577" t="s">
        <v>248</v>
      </c>
      <c r="B151" s="578" t="s">
        <v>249</v>
      </c>
      <c r="C151" s="579"/>
      <c r="D151" s="579"/>
      <c r="E151" s="579">
        <f>SUM('BALANZA ACUMULADA'!I165)</f>
        <v>0</v>
      </c>
      <c r="F151" s="579">
        <f>SUM('BALANZA ACUMULADA'!J165)</f>
        <v>0</v>
      </c>
      <c r="G151" s="579"/>
      <c r="H151" s="579">
        <f t="shared" si="31"/>
        <v>0</v>
      </c>
      <c r="I151" s="579"/>
      <c r="J151" s="579"/>
      <c r="K151" s="579"/>
      <c r="L151" s="579">
        <f t="shared" si="49"/>
        <v>0</v>
      </c>
      <c r="M151" s="579">
        <f t="shared" si="63"/>
        <v>0</v>
      </c>
      <c r="N151" s="579"/>
      <c r="O151" s="579"/>
      <c r="P151" s="580"/>
    </row>
    <row r="152" spans="1:16">
      <c r="A152" s="577" t="s">
        <v>250</v>
      </c>
      <c r="B152" s="578" t="s">
        <v>1106</v>
      </c>
      <c r="C152" s="579"/>
      <c r="D152" s="579"/>
      <c r="E152" s="579">
        <f>SUM('BALANZA ACUMULADA'!I166)</f>
        <v>0</v>
      </c>
      <c r="F152" s="579">
        <f>SUM('BALANZA ACUMULADA'!J166)</f>
        <v>0</v>
      </c>
      <c r="G152" s="579"/>
      <c r="H152" s="579">
        <f t="shared" si="31"/>
        <v>0</v>
      </c>
      <c r="I152" s="579"/>
      <c r="J152" s="579"/>
      <c r="K152" s="579"/>
      <c r="L152" s="579">
        <f t="shared" si="49"/>
        <v>0</v>
      </c>
      <c r="M152" s="579">
        <f t="shared" si="63"/>
        <v>0</v>
      </c>
      <c r="N152" s="579"/>
      <c r="O152" s="579"/>
      <c r="P152" s="580"/>
    </row>
    <row r="153" spans="1:16" ht="25.5">
      <c r="A153" s="577">
        <v>4154</v>
      </c>
      <c r="B153" s="578" t="s">
        <v>1637</v>
      </c>
      <c r="C153" s="579"/>
      <c r="D153" s="579"/>
      <c r="E153" s="579">
        <f>SUM('BALANZA ACUMULADA'!I167)</f>
        <v>0</v>
      </c>
      <c r="F153" s="579">
        <f>SUM('BALANZA ACUMULADA'!J167)</f>
        <v>0</v>
      </c>
      <c r="G153" s="579"/>
      <c r="H153" s="579">
        <f t="shared" si="31"/>
        <v>0</v>
      </c>
      <c r="I153" s="579"/>
      <c r="J153" s="579"/>
      <c r="K153" s="579"/>
      <c r="L153" s="579">
        <f t="shared" si="49"/>
        <v>0</v>
      </c>
      <c r="M153" s="579">
        <f t="shared" si="63"/>
        <v>0</v>
      </c>
      <c r="N153" s="579"/>
      <c r="O153" s="579"/>
      <c r="P153" s="580"/>
    </row>
    <row r="154" spans="1:16" ht="18" customHeight="1">
      <c r="A154" s="577" t="s">
        <v>252</v>
      </c>
      <c r="B154" s="578" t="s">
        <v>253</v>
      </c>
      <c r="C154" s="579"/>
      <c r="D154" s="579"/>
      <c r="E154" s="579">
        <f>SUM('BALANZA ACUMULADA'!I168)</f>
        <v>0</v>
      </c>
      <c r="F154" s="579">
        <f>SUM('BALANZA ACUMULADA'!J168)</f>
        <v>0</v>
      </c>
      <c r="G154" s="579"/>
      <c r="H154" s="579">
        <f t="shared" si="31"/>
        <v>0</v>
      </c>
      <c r="I154" s="579"/>
      <c r="J154" s="579"/>
      <c r="K154" s="579"/>
      <c r="L154" s="579">
        <f t="shared" si="49"/>
        <v>0</v>
      </c>
      <c r="M154" s="579">
        <f t="shared" si="63"/>
        <v>0</v>
      </c>
      <c r="N154" s="579"/>
      <c r="O154" s="579"/>
      <c r="P154" s="580"/>
    </row>
    <row r="155" spans="1:16" ht="18" customHeight="1">
      <c r="A155" s="577" t="s">
        <v>254</v>
      </c>
      <c r="B155" s="578" t="s">
        <v>255</v>
      </c>
      <c r="C155" s="579"/>
      <c r="D155" s="579"/>
      <c r="E155" s="579">
        <f>SUM('BALANZA ACUMULADA'!I169)</f>
        <v>0</v>
      </c>
      <c r="F155" s="579">
        <f>SUM('BALANZA ACUMULADA'!J169)</f>
        <v>0</v>
      </c>
      <c r="G155" s="579"/>
      <c r="H155" s="579">
        <f t="shared" si="31"/>
        <v>0</v>
      </c>
      <c r="I155" s="579"/>
      <c r="J155" s="579"/>
      <c r="K155" s="579"/>
      <c r="L155" s="579">
        <f t="shared" si="49"/>
        <v>0</v>
      </c>
      <c r="M155" s="579">
        <f t="shared" si="63"/>
        <v>0</v>
      </c>
      <c r="N155" s="579"/>
      <c r="O155" s="579"/>
      <c r="P155" s="580"/>
    </row>
    <row r="156" spans="1:16" ht="18" customHeight="1">
      <c r="A156" s="577" t="s">
        <v>256</v>
      </c>
      <c r="B156" s="578" t="s">
        <v>257</v>
      </c>
      <c r="C156" s="579"/>
      <c r="D156" s="579"/>
      <c r="E156" s="579">
        <f>SUM('BALANZA ACUMULADA'!I170)</f>
        <v>0</v>
      </c>
      <c r="F156" s="579">
        <f>SUM('BALANZA ACUMULADA'!J170)</f>
        <v>0</v>
      </c>
      <c r="G156" s="579"/>
      <c r="H156" s="579">
        <f t="shared" si="31"/>
        <v>0</v>
      </c>
      <c r="I156" s="579"/>
      <c r="J156" s="579"/>
      <c r="K156" s="579"/>
      <c r="L156" s="579">
        <f t="shared" si="49"/>
        <v>0</v>
      </c>
      <c r="M156" s="579">
        <f t="shared" si="63"/>
        <v>0</v>
      </c>
      <c r="N156" s="579"/>
      <c r="O156" s="579"/>
      <c r="P156" s="580"/>
    </row>
    <row r="157" spans="1:16" ht="18" customHeight="1">
      <c r="A157" s="577" t="s">
        <v>258</v>
      </c>
      <c r="B157" s="578" t="s">
        <v>259</v>
      </c>
      <c r="C157" s="579"/>
      <c r="D157" s="579"/>
      <c r="E157" s="579">
        <f>SUM('BALANZA ACUMULADA'!I171)</f>
        <v>0</v>
      </c>
      <c r="F157" s="579">
        <f>SUM('BALANZA ACUMULADA'!J171)</f>
        <v>0</v>
      </c>
      <c r="G157" s="579"/>
      <c r="H157" s="579">
        <f t="shared" si="31"/>
        <v>0</v>
      </c>
      <c r="I157" s="579"/>
      <c r="J157" s="579"/>
      <c r="K157" s="579"/>
      <c r="L157" s="579">
        <f t="shared" si="49"/>
        <v>0</v>
      </c>
      <c r="M157" s="579">
        <f t="shared" si="63"/>
        <v>0</v>
      </c>
      <c r="N157" s="579"/>
      <c r="O157" s="579"/>
      <c r="P157" s="580"/>
    </row>
    <row r="158" spans="1:16" ht="25.5">
      <c r="A158" s="577">
        <v>4166</v>
      </c>
      <c r="B158" s="578" t="s">
        <v>1639</v>
      </c>
      <c r="C158" s="579"/>
      <c r="D158" s="579"/>
      <c r="E158" s="579">
        <f>SUM('BALANZA ACUMULADA'!I172)</f>
        <v>0</v>
      </c>
      <c r="F158" s="579">
        <f>SUM('BALANZA ACUMULADA'!J172)</f>
        <v>0</v>
      </c>
      <c r="G158" s="579"/>
      <c r="H158" s="579">
        <f t="shared" ref="H158" si="67">SUM(D158+F158-E158)</f>
        <v>0</v>
      </c>
      <c r="I158" s="579"/>
      <c r="J158" s="579"/>
      <c r="K158" s="579"/>
      <c r="L158" s="579">
        <f t="shared" ref="L158" si="68">SUM(H158)</f>
        <v>0</v>
      </c>
      <c r="M158" s="579">
        <f t="shared" ref="M158" si="69">SUM(L158)</f>
        <v>0</v>
      </c>
      <c r="N158" s="579"/>
      <c r="O158" s="579"/>
      <c r="P158" s="580"/>
    </row>
    <row r="159" spans="1:16" ht="18" customHeight="1">
      <c r="A159" s="577" t="s">
        <v>260</v>
      </c>
      <c r="B159" s="578" t="s">
        <v>261</v>
      </c>
      <c r="C159" s="579"/>
      <c r="D159" s="579"/>
      <c r="E159" s="579">
        <f>SUM('BALANZA ACUMULADA'!I173)</f>
        <v>0</v>
      </c>
      <c r="F159" s="579">
        <f>SUM('BALANZA ACUMULADA'!J173)</f>
        <v>0</v>
      </c>
      <c r="G159" s="579"/>
      <c r="H159" s="579">
        <f t="shared" ref="H159:H186" si="70">SUM(D159+F159-E159)</f>
        <v>0</v>
      </c>
      <c r="I159" s="579"/>
      <c r="J159" s="579"/>
      <c r="K159" s="579"/>
      <c r="L159" s="579">
        <f t="shared" si="49"/>
        <v>0</v>
      </c>
      <c r="M159" s="579">
        <f t="shared" si="63"/>
        <v>0</v>
      </c>
      <c r="N159" s="579"/>
      <c r="O159" s="579"/>
      <c r="P159" s="580"/>
    </row>
    <row r="160" spans="1:16" ht="18" customHeight="1">
      <c r="A160" s="577" t="s">
        <v>262</v>
      </c>
      <c r="B160" s="578" t="s">
        <v>263</v>
      </c>
      <c r="C160" s="579"/>
      <c r="D160" s="579"/>
      <c r="E160" s="579">
        <f>SUM('BALANZA ACUMULADA'!I174)</f>
        <v>0</v>
      </c>
      <c r="F160" s="579">
        <f>SUM('BALANZA ACUMULADA'!J174)</f>
        <v>0</v>
      </c>
      <c r="G160" s="579"/>
      <c r="H160" s="579">
        <f t="shared" si="70"/>
        <v>0</v>
      </c>
      <c r="I160" s="579"/>
      <c r="J160" s="579"/>
      <c r="K160" s="579"/>
      <c r="L160" s="579">
        <f t="shared" si="49"/>
        <v>0</v>
      </c>
      <c r="M160" s="579">
        <f t="shared" si="63"/>
        <v>0</v>
      </c>
      <c r="N160" s="579"/>
      <c r="O160" s="579"/>
      <c r="P160" s="580"/>
    </row>
    <row r="161" spans="1:16" ht="18" customHeight="1">
      <c r="A161" s="577" t="s">
        <v>264</v>
      </c>
      <c r="B161" s="578" t="s">
        <v>265</v>
      </c>
      <c r="C161" s="579"/>
      <c r="D161" s="579"/>
      <c r="E161" s="579">
        <f>SUM('BALANZA ACUMULADA'!I175)</f>
        <v>0</v>
      </c>
      <c r="F161" s="579">
        <f>SUM('BALANZA ACUMULADA'!J175)</f>
        <v>0</v>
      </c>
      <c r="G161" s="579"/>
      <c r="H161" s="579">
        <f t="shared" si="70"/>
        <v>0</v>
      </c>
      <c r="I161" s="579"/>
      <c r="J161" s="579"/>
      <c r="K161" s="579"/>
      <c r="L161" s="579">
        <f t="shared" si="49"/>
        <v>0</v>
      </c>
      <c r="M161" s="579">
        <f t="shared" si="63"/>
        <v>0</v>
      </c>
      <c r="N161" s="579"/>
      <c r="O161" s="579"/>
      <c r="P161" s="580"/>
    </row>
    <row r="162" spans="1:16" ht="25.5">
      <c r="A162" s="577">
        <v>4171</v>
      </c>
      <c r="B162" s="578" t="s">
        <v>1613</v>
      </c>
      <c r="C162" s="579"/>
      <c r="D162" s="579"/>
      <c r="E162" s="579">
        <f>SUM('BALANZA ACUMULADA'!I176)</f>
        <v>0</v>
      </c>
      <c r="F162" s="579">
        <f>SUM('BALANZA ACUMULADA'!J176)</f>
        <v>0</v>
      </c>
      <c r="G162" s="579"/>
      <c r="H162" s="579">
        <f t="shared" si="70"/>
        <v>0</v>
      </c>
      <c r="I162" s="579"/>
      <c r="J162" s="579"/>
      <c r="K162" s="579"/>
      <c r="L162" s="579">
        <f t="shared" si="49"/>
        <v>0</v>
      </c>
      <c r="M162" s="579">
        <f t="shared" si="63"/>
        <v>0</v>
      </c>
      <c r="N162" s="579"/>
      <c r="O162" s="579"/>
      <c r="P162" s="580"/>
    </row>
    <row r="163" spans="1:16" ht="18" customHeight="1">
      <c r="A163" s="577" t="s">
        <v>266</v>
      </c>
      <c r="B163" s="578" t="s">
        <v>1623</v>
      </c>
      <c r="C163" s="579"/>
      <c r="D163" s="579"/>
      <c r="E163" s="579">
        <f>SUM('BALANZA ACUMULADA'!I177)</f>
        <v>0</v>
      </c>
      <c r="F163" s="579">
        <f>SUM('BALANZA ACUMULADA'!J177)</f>
        <v>0</v>
      </c>
      <c r="G163" s="579"/>
      <c r="H163" s="579">
        <f t="shared" ref="H163" si="71">SUM(D163+F163-E163)</f>
        <v>0</v>
      </c>
      <c r="I163" s="579"/>
      <c r="J163" s="579"/>
      <c r="K163" s="579"/>
      <c r="L163" s="579">
        <f t="shared" ref="L163" si="72">SUM(H163)</f>
        <v>0</v>
      </c>
      <c r="M163" s="579">
        <f t="shared" ref="M163" si="73">SUM(L163)</f>
        <v>0</v>
      </c>
      <c r="N163" s="579"/>
      <c r="O163" s="579"/>
      <c r="P163" s="580"/>
    </row>
    <row r="164" spans="1:16" ht="25.5">
      <c r="A164" s="577" t="s">
        <v>267</v>
      </c>
      <c r="B164" s="578" t="s">
        <v>1622</v>
      </c>
      <c r="C164" s="579"/>
      <c r="D164" s="579"/>
      <c r="E164" s="579">
        <f>SUM('BALANZA ACUMULADA'!I178)</f>
        <v>0</v>
      </c>
      <c r="F164" s="579">
        <f>SUM('BALANZA ACUMULADA'!J178)</f>
        <v>0</v>
      </c>
      <c r="G164" s="579"/>
      <c r="H164" s="579">
        <f t="shared" si="70"/>
        <v>0</v>
      </c>
      <c r="I164" s="579"/>
      <c r="J164" s="579"/>
      <c r="K164" s="579"/>
      <c r="L164" s="579">
        <f t="shared" si="49"/>
        <v>0</v>
      </c>
      <c r="M164" s="579">
        <f t="shared" si="63"/>
        <v>0</v>
      </c>
      <c r="N164" s="579"/>
      <c r="O164" s="579"/>
      <c r="P164" s="580"/>
    </row>
    <row r="165" spans="1:16" ht="25.5">
      <c r="A165" s="577" t="s">
        <v>268</v>
      </c>
      <c r="B165" s="578" t="s">
        <v>1621</v>
      </c>
      <c r="C165" s="579"/>
      <c r="D165" s="579"/>
      <c r="E165" s="579">
        <f>SUM('BALANZA ACUMULADA'!I179)</f>
        <v>0</v>
      </c>
      <c r="F165" s="579">
        <f>SUM('BALANZA ACUMULADA'!J179)</f>
        <v>0</v>
      </c>
      <c r="G165" s="579"/>
      <c r="H165" s="579">
        <f t="shared" ref="H165" si="74">SUM(D165+F165-E165)</f>
        <v>0</v>
      </c>
      <c r="I165" s="579"/>
      <c r="J165" s="579"/>
      <c r="K165" s="579"/>
      <c r="L165" s="579">
        <f t="shared" ref="L165" si="75">SUM(H165)</f>
        <v>0</v>
      </c>
      <c r="M165" s="579">
        <f t="shared" ref="M165" si="76">SUM(L165)</f>
        <v>0</v>
      </c>
      <c r="N165" s="579"/>
      <c r="O165" s="579"/>
      <c r="P165" s="580"/>
    </row>
    <row r="166" spans="1:16" ht="25.5">
      <c r="A166" s="577">
        <v>4178</v>
      </c>
      <c r="B166" s="578" t="s">
        <v>1625</v>
      </c>
      <c r="C166" s="579"/>
      <c r="D166" s="579"/>
      <c r="E166" s="579">
        <f>SUM('BALANZA ACUMULADA'!I180)</f>
        <v>0</v>
      </c>
      <c r="F166" s="579">
        <f>SUM('BALANZA ACUMULADA'!J180)</f>
        <v>0</v>
      </c>
      <c r="G166" s="579"/>
      <c r="H166" s="579">
        <f t="shared" si="70"/>
        <v>0</v>
      </c>
      <c r="I166" s="579"/>
      <c r="J166" s="579"/>
      <c r="K166" s="579"/>
      <c r="L166" s="579">
        <f t="shared" si="49"/>
        <v>0</v>
      </c>
      <c r="M166" s="579">
        <f t="shared" si="63"/>
        <v>0</v>
      </c>
      <c r="N166" s="579"/>
      <c r="O166" s="579"/>
      <c r="P166" s="580"/>
    </row>
    <row r="167" spans="1:16" ht="18" customHeight="1">
      <c r="A167" s="577" t="s">
        <v>269</v>
      </c>
      <c r="B167" s="578" t="s">
        <v>270</v>
      </c>
      <c r="C167" s="579"/>
      <c r="D167" s="579"/>
      <c r="E167" s="579">
        <f>SUM('BALANZA ACUMULADA'!I181)</f>
        <v>0</v>
      </c>
      <c r="F167" s="579">
        <f>SUM('BALANZA ACUMULADA'!J181)</f>
        <v>0</v>
      </c>
      <c r="G167" s="579"/>
      <c r="H167" s="579">
        <f t="shared" si="70"/>
        <v>0</v>
      </c>
      <c r="I167" s="579"/>
      <c r="J167" s="579"/>
      <c r="K167" s="579"/>
      <c r="L167" s="579">
        <f t="shared" si="49"/>
        <v>0</v>
      </c>
      <c r="M167" s="579">
        <f t="shared" si="63"/>
        <v>0</v>
      </c>
      <c r="N167" s="579"/>
      <c r="O167" s="579"/>
      <c r="P167" s="580"/>
    </row>
    <row r="168" spans="1:16" ht="18" customHeight="1">
      <c r="A168" s="577" t="s">
        <v>271</v>
      </c>
      <c r="B168" s="578" t="s">
        <v>203</v>
      </c>
      <c r="C168" s="579"/>
      <c r="D168" s="579"/>
      <c r="E168" s="579">
        <f>SUM('BALANZA ACUMULADA'!I182)</f>
        <v>0</v>
      </c>
      <c r="F168" s="579">
        <f>SUM('BALANZA ACUMULADA'!J182)</f>
        <v>0</v>
      </c>
      <c r="G168" s="579"/>
      <c r="H168" s="579">
        <f t="shared" si="70"/>
        <v>0</v>
      </c>
      <c r="I168" s="579"/>
      <c r="J168" s="579"/>
      <c r="K168" s="579"/>
      <c r="L168" s="579">
        <f t="shared" si="49"/>
        <v>0</v>
      </c>
      <c r="M168" s="579">
        <f t="shared" si="63"/>
        <v>0</v>
      </c>
      <c r="N168" s="579"/>
      <c r="O168" s="579"/>
      <c r="P168" s="580"/>
    </row>
    <row r="169" spans="1:16" ht="18" customHeight="1">
      <c r="A169" s="577" t="s">
        <v>272</v>
      </c>
      <c r="B169" s="578" t="s">
        <v>273</v>
      </c>
      <c r="C169" s="579"/>
      <c r="D169" s="579"/>
      <c r="E169" s="579">
        <f>SUM('BALANZA ACUMULADA'!I183)</f>
        <v>0</v>
      </c>
      <c r="F169" s="579">
        <f>SUM('BALANZA ACUMULADA'!J183)</f>
        <v>0</v>
      </c>
      <c r="G169" s="579"/>
      <c r="H169" s="579">
        <f t="shared" si="70"/>
        <v>0</v>
      </c>
      <c r="I169" s="579"/>
      <c r="J169" s="579"/>
      <c r="K169" s="579"/>
      <c r="L169" s="579">
        <f t="shared" si="49"/>
        <v>0</v>
      </c>
      <c r="M169" s="579">
        <f t="shared" si="63"/>
        <v>0</v>
      </c>
      <c r="N169" s="579"/>
      <c r="O169" s="579"/>
      <c r="P169" s="580"/>
    </row>
    <row r="170" spans="1:16" ht="18" customHeight="1">
      <c r="A170" s="577">
        <v>4214</v>
      </c>
      <c r="B170" s="578" t="s">
        <v>1537</v>
      </c>
      <c r="C170" s="579"/>
      <c r="D170" s="579"/>
      <c r="E170" s="579">
        <f>SUM('BALANZA ACUMULADA'!I184)</f>
        <v>0</v>
      </c>
      <c r="F170" s="579">
        <f>SUM('BALANZA ACUMULADA'!J184)</f>
        <v>0</v>
      </c>
      <c r="G170" s="579"/>
      <c r="H170" s="579">
        <f t="shared" si="70"/>
        <v>0</v>
      </c>
      <c r="I170" s="579"/>
      <c r="J170" s="579"/>
      <c r="K170" s="579"/>
      <c r="L170" s="579">
        <f t="shared" ref="L170" si="77">SUM(H170)</f>
        <v>0</v>
      </c>
      <c r="M170" s="579">
        <f t="shared" ref="M170" si="78">SUM(L170)</f>
        <v>0</v>
      </c>
      <c r="N170" s="579"/>
      <c r="O170" s="579"/>
      <c r="P170" s="580"/>
    </row>
    <row r="171" spans="1:16" ht="18" customHeight="1">
      <c r="A171" s="577">
        <v>4215</v>
      </c>
      <c r="B171" s="578" t="s">
        <v>1628</v>
      </c>
      <c r="C171" s="579"/>
      <c r="D171" s="579"/>
      <c r="E171" s="579">
        <f>SUM('BALANZA ACUMULADA'!I185)</f>
        <v>0</v>
      </c>
      <c r="F171" s="579">
        <f>SUM('BALANZA ACUMULADA'!J185)</f>
        <v>0</v>
      </c>
      <c r="G171" s="579"/>
      <c r="H171" s="579">
        <f t="shared" ref="H171" si="79">SUM(D171+F171-E171)</f>
        <v>0</v>
      </c>
      <c r="I171" s="579"/>
      <c r="J171" s="579"/>
      <c r="K171" s="579"/>
      <c r="L171" s="579">
        <f t="shared" ref="L171" si="80">SUM(H171)</f>
        <v>0</v>
      </c>
      <c r="M171" s="579">
        <f t="shared" ref="M171" si="81">SUM(L171)</f>
        <v>0</v>
      </c>
      <c r="N171" s="579"/>
      <c r="O171" s="579"/>
      <c r="P171" s="580"/>
    </row>
    <row r="172" spans="1:16" ht="18" customHeight="1">
      <c r="A172" s="577" t="s">
        <v>274</v>
      </c>
      <c r="B172" s="578" t="s">
        <v>1642</v>
      </c>
      <c r="C172" s="579"/>
      <c r="D172" s="579"/>
      <c r="E172" s="579">
        <f>SUM('BALANZA ACUMULADA'!I186)</f>
        <v>0</v>
      </c>
      <c r="F172" s="579">
        <f>SUM('BALANZA ACUMULADA'!J186)</f>
        <v>0</v>
      </c>
      <c r="G172" s="579"/>
      <c r="H172" s="579">
        <f t="shared" si="70"/>
        <v>0</v>
      </c>
      <c r="I172" s="579"/>
      <c r="J172" s="579"/>
      <c r="K172" s="579"/>
      <c r="L172" s="579">
        <f t="shared" si="49"/>
        <v>0</v>
      </c>
      <c r="M172" s="579">
        <f t="shared" si="63"/>
        <v>0</v>
      </c>
      <c r="N172" s="579"/>
      <c r="O172" s="579"/>
      <c r="P172" s="580"/>
    </row>
    <row r="173" spans="1:16" ht="18" customHeight="1">
      <c r="A173" s="577" t="s">
        <v>275</v>
      </c>
      <c r="B173" s="578" t="s">
        <v>276</v>
      </c>
      <c r="C173" s="579"/>
      <c r="D173" s="579"/>
      <c r="E173" s="579">
        <f>SUM('BALANZA ACUMULADA'!I187)</f>
        <v>0</v>
      </c>
      <c r="F173" s="579">
        <f>SUM('BALANZA ACUMULADA'!J187)</f>
        <v>0</v>
      </c>
      <c r="G173" s="579"/>
      <c r="H173" s="579">
        <f t="shared" si="70"/>
        <v>0</v>
      </c>
      <c r="I173" s="579"/>
      <c r="J173" s="579"/>
      <c r="K173" s="579"/>
      <c r="L173" s="579">
        <f t="shared" si="49"/>
        <v>0</v>
      </c>
      <c r="M173" s="579">
        <f t="shared" si="63"/>
        <v>0</v>
      </c>
      <c r="N173" s="579"/>
      <c r="O173" s="579"/>
      <c r="P173" s="580"/>
    </row>
    <row r="174" spans="1:16" ht="18" customHeight="1">
      <c r="A174" s="577">
        <v>4225</v>
      </c>
      <c r="B174" s="578" t="s">
        <v>1538</v>
      </c>
      <c r="C174" s="579"/>
      <c r="D174" s="579"/>
      <c r="E174" s="579">
        <f>SUM('BALANZA ACUMULADA'!I188)</f>
        <v>0</v>
      </c>
      <c r="F174" s="579">
        <f>SUM('BALANZA ACUMULADA'!J188)</f>
        <v>0</v>
      </c>
      <c r="G174" s="579"/>
      <c r="H174" s="579">
        <f t="shared" ref="H174" si="82">SUM(D174+F174-E174)</f>
        <v>0</v>
      </c>
      <c r="I174" s="579"/>
      <c r="J174" s="579"/>
      <c r="K174" s="579"/>
      <c r="L174" s="579">
        <f t="shared" ref="L174" si="83">SUM(H174)</f>
        <v>0</v>
      </c>
      <c r="M174" s="579">
        <f t="shared" ref="M174" si="84">SUM(L174)</f>
        <v>0</v>
      </c>
      <c r="N174" s="579"/>
      <c r="O174" s="579"/>
      <c r="P174" s="580"/>
    </row>
    <row r="175" spans="1:16" ht="18" customHeight="1">
      <c r="A175" s="577" t="s">
        <v>277</v>
      </c>
      <c r="B175" s="578" t="s">
        <v>1632</v>
      </c>
      <c r="C175" s="579"/>
      <c r="D175" s="579"/>
      <c r="E175" s="579">
        <f>SUM('BALANZA ACUMULADA'!I189)</f>
        <v>0</v>
      </c>
      <c r="F175" s="579">
        <f>SUM('BALANZA ACUMULADA'!J189)</f>
        <v>0</v>
      </c>
      <c r="G175" s="579"/>
      <c r="H175" s="579">
        <f t="shared" si="70"/>
        <v>0</v>
      </c>
      <c r="I175" s="579"/>
      <c r="J175" s="579"/>
      <c r="K175" s="579"/>
      <c r="L175" s="579">
        <f t="shared" si="49"/>
        <v>0</v>
      </c>
      <c r="M175" s="579">
        <f t="shared" si="63"/>
        <v>0</v>
      </c>
      <c r="N175" s="579"/>
      <c r="O175" s="579"/>
      <c r="P175" s="580"/>
    </row>
    <row r="176" spans="1:16" ht="18" customHeight="1">
      <c r="A176" s="577" t="s">
        <v>278</v>
      </c>
      <c r="B176" s="578" t="s">
        <v>279</v>
      </c>
      <c r="C176" s="579"/>
      <c r="D176" s="579"/>
      <c r="E176" s="579">
        <f>SUM('BALANZA ACUMULADA'!I190)</f>
        <v>0</v>
      </c>
      <c r="F176" s="579">
        <f>SUM('BALANZA ACUMULADA'!J190)</f>
        <v>0</v>
      </c>
      <c r="G176" s="579"/>
      <c r="H176" s="579">
        <f t="shared" si="70"/>
        <v>0</v>
      </c>
      <c r="I176" s="579"/>
      <c r="J176" s="579"/>
      <c r="K176" s="579"/>
      <c r="L176" s="579">
        <f t="shared" si="49"/>
        <v>0</v>
      </c>
      <c r="M176" s="579">
        <f t="shared" si="63"/>
        <v>0</v>
      </c>
      <c r="N176" s="579"/>
      <c r="O176" s="579"/>
      <c r="P176" s="580"/>
    </row>
    <row r="177" spans="1:16" ht="18" customHeight="1">
      <c r="A177" s="577">
        <v>4321</v>
      </c>
      <c r="B177" s="578" t="s">
        <v>1467</v>
      </c>
      <c r="C177" s="579"/>
      <c r="D177" s="579"/>
      <c r="E177" s="579">
        <f>SUM('BALANZA ACUMULADA'!I191)</f>
        <v>0</v>
      </c>
      <c r="F177" s="579">
        <f>SUM('BALANZA ACUMULADA'!J191)</f>
        <v>0</v>
      </c>
      <c r="G177" s="579"/>
      <c r="H177" s="579">
        <f t="shared" ref="H177:H182" si="85">SUM(D177+F177-E177)</f>
        <v>0</v>
      </c>
      <c r="I177" s="579"/>
      <c r="J177" s="579"/>
      <c r="K177" s="579"/>
      <c r="L177" s="579">
        <f t="shared" ref="L177:L182" si="86">SUM(H177)</f>
        <v>0</v>
      </c>
      <c r="M177" s="579">
        <f t="shared" ref="M177:M182" si="87">SUM(L177)</f>
        <v>0</v>
      </c>
      <c r="N177" s="579"/>
      <c r="O177" s="579"/>
      <c r="P177" s="580"/>
    </row>
    <row r="178" spans="1:16" ht="18" customHeight="1">
      <c r="A178" s="577">
        <v>4322</v>
      </c>
      <c r="B178" s="578" t="s">
        <v>1468</v>
      </c>
      <c r="C178" s="579"/>
      <c r="D178" s="579"/>
      <c r="E178" s="579">
        <f>SUM('BALANZA ACUMULADA'!I192)</f>
        <v>0</v>
      </c>
      <c r="F178" s="579">
        <f>SUM('BALANZA ACUMULADA'!J192)</f>
        <v>0</v>
      </c>
      <c r="G178" s="579"/>
      <c r="H178" s="579">
        <f t="shared" si="85"/>
        <v>0</v>
      </c>
      <c r="I178" s="579"/>
      <c r="J178" s="579"/>
      <c r="K178" s="579"/>
      <c r="L178" s="579">
        <f t="shared" si="86"/>
        <v>0</v>
      </c>
      <c r="M178" s="579">
        <f t="shared" si="87"/>
        <v>0</v>
      </c>
      <c r="N178" s="579"/>
      <c r="O178" s="579"/>
      <c r="P178" s="580"/>
    </row>
    <row r="179" spans="1:16" ht="18" customHeight="1">
      <c r="A179" s="577">
        <v>4323</v>
      </c>
      <c r="B179" s="578" t="s">
        <v>1469</v>
      </c>
      <c r="C179" s="579"/>
      <c r="D179" s="579"/>
      <c r="E179" s="579">
        <f>SUM('BALANZA ACUMULADA'!I193)</f>
        <v>0</v>
      </c>
      <c r="F179" s="579">
        <f>SUM('BALANZA ACUMULADA'!J193)</f>
        <v>0</v>
      </c>
      <c r="G179" s="579"/>
      <c r="H179" s="579">
        <f t="shared" si="85"/>
        <v>0</v>
      </c>
      <c r="I179" s="579"/>
      <c r="J179" s="579"/>
      <c r="K179" s="579"/>
      <c r="L179" s="579">
        <f t="shared" si="86"/>
        <v>0</v>
      </c>
      <c r="M179" s="579">
        <f t="shared" si="87"/>
        <v>0</v>
      </c>
      <c r="N179" s="579"/>
      <c r="O179" s="579"/>
      <c r="P179" s="580"/>
    </row>
    <row r="180" spans="1:16" ht="25.5">
      <c r="A180" s="577">
        <v>4324</v>
      </c>
      <c r="B180" s="578" t="s">
        <v>1470</v>
      </c>
      <c r="C180" s="579"/>
      <c r="D180" s="579"/>
      <c r="E180" s="579">
        <f>SUM('BALANZA ACUMULADA'!I194)</f>
        <v>0</v>
      </c>
      <c r="F180" s="579">
        <f>SUM('BALANZA ACUMULADA'!J194)</f>
        <v>0</v>
      </c>
      <c r="G180" s="579"/>
      <c r="H180" s="579">
        <f t="shared" si="85"/>
        <v>0</v>
      </c>
      <c r="I180" s="579"/>
      <c r="J180" s="579"/>
      <c r="K180" s="579"/>
      <c r="L180" s="579">
        <f t="shared" si="86"/>
        <v>0</v>
      </c>
      <c r="M180" s="579">
        <f t="shared" si="87"/>
        <v>0</v>
      </c>
      <c r="N180" s="579"/>
      <c r="O180" s="579"/>
      <c r="P180" s="580"/>
    </row>
    <row r="181" spans="1:16" ht="25.5">
      <c r="A181" s="577">
        <v>4325</v>
      </c>
      <c r="B181" s="578" t="s">
        <v>1471</v>
      </c>
      <c r="C181" s="579"/>
      <c r="D181" s="579"/>
      <c r="E181" s="579">
        <f>SUM('BALANZA ACUMULADA'!I195)</f>
        <v>0</v>
      </c>
      <c r="F181" s="579">
        <f>SUM('BALANZA ACUMULADA'!J195)</f>
        <v>0</v>
      </c>
      <c r="G181" s="579"/>
      <c r="H181" s="579">
        <f t="shared" si="85"/>
        <v>0</v>
      </c>
      <c r="I181" s="579"/>
      <c r="J181" s="579"/>
      <c r="K181" s="579"/>
      <c r="L181" s="579">
        <f t="shared" si="86"/>
        <v>0</v>
      </c>
      <c r="M181" s="579">
        <f t="shared" si="87"/>
        <v>0</v>
      </c>
      <c r="N181" s="579"/>
      <c r="O181" s="579"/>
      <c r="P181" s="580"/>
    </row>
    <row r="182" spans="1:16" ht="18" customHeight="1">
      <c r="A182" s="577">
        <v>4331</v>
      </c>
      <c r="B182" s="578" t="s">
        <v>1465</v>
      </c>
      <c r="C182" s="579"/>
      <c r="D182" s="579"/>
      <c r="E182" s="579">
        <f>SUM('BALANZA ACUMULADA'!I196)</f>
        <v>0</v>
      </c>
      <c r="F182" s="579">
        <f>SUM('BALANZA ACUMULADA'!J196)</f>
        <v>0</v>
      </c>
      <c r="G182" s="579"/>
      <c r="H182" s="579">
        <f t="shared" si="85"/>
        <v>0</v>
      </c>
      <c r="I182" s="579"/>
      <c r="J182" s="579"/>
      <c r="K182" s="579"/>
      <c r="L182" s="579">
        <f t="shared" si="86"/>
        <v>0</v>
      </c>
      <c r="M182" s="579">
        <f t="shared" si="87"/>
        <v>0</v>
      </c>
      <c r="N182" s="579"/>
      <c r="O182" s="579"/>
      <c r="P182" s="580"/>
    </row>
    <row r="183" spans="1:16" ht="18" customHeight="1">
      <c r="A183" s="577">
        <v>4341</v>
      </c>
      <c r="B183" s="578" t="s">
        <v>830</v>
      </c>
      <c r="C183" s="579"/>
      <c r="D183" s="579"/>
      <c r="E183" s="579">
        <f>SUM('BALANZA ACUMULADA'!I197)</f>
        <v>0</v>
      </c>
      <c r="F183" s="579">
        <f>SUM('BALANZA ACUMULADA'!J197)</f>
        <v>0</v>
      </c>
      <c r="G183" s="579"/>
      <c r="H183" s="579">
        <f t="shared" si="70"/>
        <v>0</v>
      </c>
      <c r="I183" s="579"/>
      <c r="J183" s="579"/>
      <c r="K183" s="579"/>
      <c r="L183" s="579">
        <f t="shared" si="49"/>
        <v>0</v>
      </c>
      <c r="M183" s="579">
        <f t="shared" si="63"/>
        <v>0</v>
      </c>
      <c r="N183" s="579"/>
      <c r="O183" s="579"/>
      <c r="P183" s="580"/>
    </row>
    <row r="184" spans="1:16" ht="18" customHeight="1">
      <c r="A184" s="577" t="s">
        <v>282</v>
      </c>
      <c r="B184" s="578" t="s">
        <v>283</v>
      </c>
      <c r="C184" s="579"/>
      <c r="D184" s="579"/>
      <c r="E184" s="579">
        <f>SUM('BALANZA ACUMULADA'!I198)</f>
        <v>0</v>
      </c>
      <c r="F184" s="579">
        <f>SUM('BALANZA ACUMULADA'!J198)</f>
        <v>0</v>
      </c>
      <c r="G184" s="579"/>
      <c r="H184" s="579">
        <f t="shared" si="70"/>
        <v>0</v>
      </c>
      <c r="I184" s="579"/>
      <c r="J184" s="579"/>
      <c r="K184" s="579"/>
      <c r="L184" s="579">
        <f t="shared" si="49"/>
        <v>0</v>
      </c>
      <c r="M184" s="579">
        <f t="shared" si="63"/>
        <v>0</v>
      </c>
      <c r="N184" s="579"/>
      <c r="O184" s="579"/>
      <c r="P184" s="580"/>
    </row>
    <row r="185" spans="1:16" ht="18" customHeight="1">
      <c r="A185" s="577" t="s">
        <v>284</v>
      </c>
      <c r="B185" s="578" t="s">
        <v>1645</v>
      </c>
      <c r="C185" s="579"/>
      <c r="D185" s="579"/>
      <c r="E185" s="579">
        <f>SUM('BALANZA ACUMULADA'!I199)</f>
        <v>0</v>
      </c>
      <c r="F185" s="579">
        <f>SUM('BALANZA ACUMULADA'!J199)</f>
        <v>0</v>
      </c>
      <c r="G185" s="579"/>
      <c r="H185" s="579">
        <f t="shared" si="70"/>
        <v>0</v>
      </c>
      <c r="I185" s="579"/>
      <c r="J185" s="579"/>
      <c r="K185" s="579"/>
      <c r="L185" s="579">
        <f t="shared" si="49"/>
        <v>0</v>
      </c>
      <c r="M185" s="579">
        <f t="shared" si="63"/>
        <v>0</v>
      </c>
      <c r="N185" s="579"/>
      <c r="O185" s="579"/>
      <c r="P185" s="580"/>
    </row>
    <row r="186" spans="1:16" ht="18" customHeight="1">
      <c r="A186" s="577">
        <v>4399</v>
      </c>
      <c r="B186" s="578" t="s">
        <v>654</v>
      </c>
      <c r="C186" s="579"/>
      <c r="D186" s="579"/>
      <c r="E186" s="579">
        <f>SUM('BALANZA ACUMULADA'!I200)</f>
        <v>0</v>
      </c>
      <c r="F186" s="579">
        <f>SUM('BALANZA ACUMULADA'!J200)</f>
        <v>0</v>
      </c>
      <c r="G186" s="579"/>
      <c r="H186" s="579">
        <f t="shared" si="70"/>
        <v>0</v>
      </c>
      <c r="I186" s="579"/>
      <c r="J186" s="579"/>
      <c r="K186" s="579"/>
      <c r="L186" s="579">
        <f t="shared" si="49"/>
        <v>0</v>
      </c>
      <c r="M186" s="579">
        <f t="shared" si="63"/>
        <v>0</v>
      </c>
      <c r="N186" s="579"/>
      <c r="O186" s="579"/>
      <c r="P186" s="580"/>
    </row>
    <row r="187" spans="1:16" ht="18" customHeight="1">
      <c r="A187" s="577" t="s">
        <v>287</v>
      </c>
      <c r="B187" s="578" t="s">
        <v>831</v>
      </c>
      <c r="C187" s="579"/>
      <c r="D187" s="579"/>
      <c r="E187" s="579">
        <f>SUM('BALANZA ACUMULADA'!I201)</f>
        <v>756021.75</v>
      </c>
      <c r="F187" s="579">
        <f>SUM('BALANZA ACUMULADA'!J201)</f>
        <v>0</v>
      </c>
      <c r="G187" s="579">
        <f t="shared" ref="G187:G255" si="88">SUM(C187+E187-F187)</f>
        <v>756021.75</v>
      </c>
      <c r="H187" s="579"/>
      <c r="I187" s="579"/>
      <c r="J187" s="579"/>
      <c r="K187" s="579">
        <f t="shared" ref="K187:K255" si="89">SUM(G187)</f>
        <v>756021.75</v>
      </c>
      <c r="L187" s="579"/>
      <c r="M187" s="579"/>
      <c r="N187" s="579">
        <f>SUM(K187)</f>
        <v>756021.75</v>
      </c>
      <c r="O187" s="579"/>
      <c r="P187" s="580"/>
    </row>
    <row r="188" spans="1:16" ht="18" customHeight="1">
      <c r="A188" s="577">
        <v>5112</v>
      </c>
      <c r="B188" s="578" t="s">
        <v>832</v>
      </c>
      <c r="C188" s="579"/>
      <c r="D188" s="579"/>
      <c r="E188" s="579">
        <f>SUM('BALANZA ACUMULADA'!I202)</f>
        <v>0</v>
      </c>
      <c r="F188" s="579">
        <f>SUM('BALANZA ACUMULADA'!J202)</f>
        <v>0</v>
      </c>
      <c r="G188" s="579">
        <f t="shared" si="88"/>
        <v>0</v>
      </c>
      <c r="H188" s="579"/>
      <c r="I188" s="579"/>
      <c r="J188" s="579"/>
      <c r="K188" s="579">
        <f t="shared" si="89"/>
        <v>0</v>
      </c>
      <c r="L188" s="579"/>
      <c r="M188" s="579"/>
      <c r="N188" s="579">
        <f t="shared" ref="N188:N255" si="90">SUM(K188)</f>
        <v>0</v>
      </c>
      <c r="O188" s="579"/>
      <c r="P188" s="580"/>
    </row>
    <row r="189" spans="1:16" ht="18" customHeight="1">
      <c r="A189" s="577" t="s">
        <v>291</v>
      </c>
      <c r="B189" s="578" t="s">
        <v>833</v>
      </c>
      <c r="C189" s="579"/>
      <c r="D189" s="579"/>
      <c r="E189" s="579">
        <f>SUM('BALANZA ACUMULADA'!I203)</f>
        <v>749590.59</v>
      </c>
      <c r="F189" s="579">
        <f>SUM('BALANZA ACUMULADA'!J203)</f>
        <v>0.08</v>
      </c>
      <c r="G189" s="579">
        <f t="shared" si="88"/>
        <v>749590.51</v>
      </c>
      <c r="H189" s="579"/>
      <c r="I189" s="579"/>
      <c r="J189" s="579"/>
      <c r="K189" s="579">
        <f t="shared" si="89"/>
        <v>749590.51</v>
      </c>
      <c r="L189" s="579"/>
      <c r="M189" s="579"/>
      <c r="N189" s="579">
        <f t="shared" si="90"/>
        <v>749590.51</v>
      </c>
      <c r="O189" s="579"/>
      <c r="P189" s="580"/>
    </row>
    <row r="190" spans="1:16" ht="18" customHeight="1">
      <c r="A190" s="577" t="s">
        <v>293</v>
      </c>
      <c r="B190" s="578" t="s">
        <v>834</v>
      </c>
      <c r="C190" s="579"/>
      <c r="D190" s="579"/>
      <c r="E190" s="579">
        <f>SUM('BALANZA ACUMULADA'!I204)</f>
        <v>92419.57</v>
      </c>
      <c r="F190" s="579">
        <f>SUM('BALANZA ACUMULADA'!J204)</f>
        <v>0</v>
      </c>
      <c r="G190" s="579">
        <f t="shared" si="88"/>
        <v>92419.57</v>
      </c>
      <c r="H190" s="579"/>
      <c r="I190" s="579"/>
      <c r="J190" s="579"/>
      <c r="K190" s="579">
        <f t="shared" si="89"/>
        <v>92419.57</v>
      </c>
      <c r="L190" s="579"/>
      <c r="M190" s="579"/>
      <c r="N190" s="579">
        <f t="shared" si="90"/>
        <v>92419.57</v>
      </c>
      <c r="O190" s="579"/>
      <c r="P190" s="580"/>
    </row>
    <row r="191" spans="1:16" ht="18" customHeight="1">
      <c r="A191" s="577">
        <v>5115</v>
      </c>
      <c r="B191" s="578" t="s">
        <v>835</v>
      </c>
      <c r="C191" s="579"/>
      <c r="D191" s="579"/>
      <c r="E191" s="579">
        <f>SUM('BALANZA ACUMULADA'!I205)</f>
        <v>142854</v>
      </c>
      <c r="F191" s="579">
        <f>SUM('BALANZA ACUMULADA'!J205)</f>
        <v>0</v>
      </c>
      <c r="G191" s="579">
        <f t="shared" si="88"/>
        <v>142854</v>
      </c>
      <c r="H191" s="579"/>
      <c r="I191" s="579"/>
      <c r="J191" s="579"/>
      <c r="K191" s="579">
        <f t="shared" si="89"/>
        <v>142854</v>
      </c>
      <c r="L191" s="579"/>
      <c r="M191" s="579"/>
      <c r="N191" s="579">
        <f t="shared" si="90"/>
        <v>142854</v>
      </c>
      <c r="O191" s="579"/>
      <c r="P191" s="580"/>
    </row>
    <row r="192" spans="1:16" ht="18" customHeight="1">
      <c r="A192" s="577" t="s">
        <v>297</v>
      </c>
      <c r="B192" s="578" t="s">
        <v>836</v>
      </c>
      <c r="C192" s="579"/>
      <c r="D192" s="579"/>
      <c r="E192" s="579">
        <f>SUM('BALANZA ACUMULADA'!I206)</f>
        <v>0</v>
      </c>
      <c r="F192" s="579">
        <f>SUM('BALANZA ACUMULADA'!J206)</f>
        <v>0</v>
      </c>
      <c r="G192" s="579">
        <f t="shared" si="88"/>
        <v>0</v>
      </c>
      <c r="H192" s="579"/>
      <c r="I192" s="579"/>
      <c r="J192" s="579"/>
      <c r="K192" s="579">
        <f t="shared" si="89"/>
        <v>0</v>
      </c>
      <c r="L192" s="579"/>
      <c r="M192" s="579"/>
      <c r="N192" s="579">
        <f t="shared" si="90"/>
        <v>0</v>
      </c>
      <c r="O192" s="579"/>
      <c r="P192" s="580"/>
    </row>
    <row r="193" spans="1:16" ht="18" customHeight="1">
      <c r="A193" s="577" t="s">
        <v>299</v>
      </c>
      <c r="B193" s="578" t="s">
        <v>837</v>
      </c>
      <c r="C193" s="579"/>
      <c r="D193" s="579"/>
      <c r="E193" s="579">
        <f>SUM('BALANZA ACUMULADA'!I207)</f>
        <v>150726.38</v>
      </c>
      <c r="F193" s="579">
        <f>SUM('BALANZA ACUMULADA'!J207)</f>
        <v>0</v>
      </c>
      <c r="G193" s="579">
        <f t="shared" si="88"/>
        <v>150726.38</v>
      </c>
      <c r="H193" s="579"/>
      <c r="I193" s="579"/>
      <c r="J193" s="579"/>
      <c r="K193" s="579">
        <f t="shared" si="89"/>
        <v>150726.38</v>
      </c>
      <c r="L193" s="579"/>
      <c r="M193" s="579"/>
      <c r="N193" s="579">
        <f t="shared" si="90"/>
        <v>150726.38</v>
      </c>
      <c r="O193" s="579"/>
      <c r="P193" s="580"/>
    </row>
    <row r="194" spans="1:16" ht="18" customHeight="1">
      <c r="A194" s="577" t="s">
        <v>301</v>
      </c>
      <c r="B194" s="578" t="s">
        <v>838</v>
      </c>
      <c r="C194" s="579"/>
      <c r="D194" s="579"/>
      <c r="E194" s="579">
        <f>SUM('BALANZA ACUMULADA'!I208)</f>
        <v>23384.720000000001</v>
      </c>
      <c r="F194" s="579">
        <f>SUM('BALANZA ACUMULADA'!J208)</f>
        <v>0</v>
      </c>
      <c r="G194" s="579">
        <f t="shared" si="88"/>
        <v>23384.720000000001</v>
      </c>
      <c r="H194" s="579"/>
      <c r="I194" s="579"/>
      <c r="J194" s="579"/>
      <c r="K194" s="579">
        <f t="shared" si="89"/>
        <v>23384.720000000001</v>
      </c>
      <c r="L194" s="579"/>
      <c r="M194" s="579"/>
      <c r="N194" s="579">
        <f t="shared" si="90"/>
        <v>23384.720000000001</v>
      </c>
      <c r="O194" s="579"/>
      <c r="P194" s="580"/>
    </row>
    <row r="195" spans="1:16" ht="18" customHeight="1">
      <c r="A195" s="577">
        <v>5123</v>
      </c>
      <c r="B195" s="578" t="s">
        <v>839</v>
      </c>
      <c r="C195" s="579"/>
      <c r="D195" s="579"/>
      <c r="E195" s="579">
        <f>SUM('BALANZA ACUMULADA'!I209)</f>
        <v>0</v>
      </c>
      <c r="F195" s="579">
        <f>SUM('BALANZA ACUMULADA'!J209)</f>
        <v>0</v>
      </c>
      <c r="G195" s="579">
        <f t="shared" si="88"/>
        <v>0</v>
      </c>
      <c r="H195" s="579"/>
      <c r="I195" s="579"/>
      <c r="J195" s="579"/>
      <c r="K195" s="579">
        <f t="shared" si="89"/>
        <v>0</v>
      </c>
      <c r="L195" s="579"/>
      <c r="M195" s="579"/>
      <c r="N195" s="579">
        <f t="shared" si="90"/>
        <v>0</v>
      </c>
      <c r="O195" s="579"/>
      <c r="P195" s="580"/>
    </row>
    <row r="196" spans="1:16" ht="18" customHeight="1">
      <c r="A196" s="577" t="s">
        <v>305</v>
      </c>
      <c r="B196" s="578" t="s">
        <v>306</v>
      </c>
      <c r="C196" s="579"/>
      <c r="D196" s="579"/>
      <c r="E196" s="579">
        <f>SUM('BALANZA ACUMULADA'!I210)</f>
        <v>0</v>
      </c>
      <c r="F196" s="579">
        <f>SUM('BALANZA ACUMULADA'!J210)</f>
        <v>0</v>
      </c>
      <c r="G196" s="579">
        <f t="shared" si="88"/>
        <v>0</v>
      </c>
      <c r="H196" s="579"/>
      <c r="I196" s="579"/>
      <c r="J196" s="579"/>
      <c r="K196" s="579">
        <f t="shared" si="89"/>
        <v>0</v>
      </c>
      <c r="L196" s="579"/>
      <c r="M196" s="579"/>
      <c r="N196" s="579">
        <f t="shared" si="90"/>
        <v>0</v>
      </c>
      <c r="O196" s="579"/>
      <c r="P196" s="580"/>
    </row>
    <row r="197" spans="1:16" ht="18" customHeight="1">
      <c r="A197" s="577" t="s">
        <v>307</v>
      </c>
      <c r="B197" s="578" t="s">
        <v>308</v>
      </c>
      <c r="C197" s="579"/>
      <c r="D197" s="579"/>
      <c r="E197" s="579">
        <f>SUM('BALANZA ACUMULADA'!I211)</f>
        <v>0</v>
      </c>
      <c r="F197" s="579">
        <f>SUM('BALANZA ACUMULADA'!J211)</f>
        <v>0</v>
      </c>
      <c r="G197" s="579">
        <f t="shared" si="88"/>
        <v>0</v>
      </c>
      <c r="H197" s="579"/>
      <c r="I197" s="579"/>
      <c r="J197" s="579"/>
      <c r="K197" s="579">
        <f t="shared" si="89"/>
        <v>0</v>
      </c>
      <c r="L197" s="579"/>
      <c r="M197" s="579"/>
      <c r="N197" s="579">
        <f t="shared" si="90"/>
        <v>0</v>
      </c>
      <c r="O197" s="579"/>
      <c r="P197" s="580"/>
    </row>
    <row r="198" spans="1:16" ht="18" customHeight="1">
      <c r="A198" s="577">
        <v>5126</v>
      </c>
      <c r="B198" s="578" t="s">
        <v>840</v>
      </c>
      <c r="C198" s="579"/>
      <c r="D198" s="579"/>
      <c r="E198" s="579">
        <f>SUM('BALANZA ACUMULADA'!I212)</f>
        <v>0</v>
      </c>
      <c r="F198" s="579">
        <f>SUM('BALANZA ACUMULADA'!J212)</f>
        <v>0</v>
      </c>
      <c r="G198" s="579">
        <f t="shared" si="88"/>
        <v>0</v>
      </c>
      <c r="H198" s="579"/>
      <c r="I198" s="579"/>
      <c r="J198" s="579"/>
      <c r="K198" s="579">
        <f t="shared" si="89"/>
        <v>0</v>
      </c>
      <c r="L198" s="579"/>
      <c r="M198" s="579"/>
      <c r="N198" s="579">
        <f t="shared" si="90"/>
        <v>0</v>
      </c>
      <c r="O198" s="579"/>
      <c r="P198" s="580"/>
    </row>
    <row r="199" spans="1:16" ht="18" customHeight="1">
      <c r="A199" s="577" t="s">
        <v>311</v>
      </c>
      <c r="B199" s="578" t="s">
        <v>312</v>
      </c>
      <c r="C199" s="579"/>
      <c r="D199" s="579"/>
      <c r="E199" s="579">
        <f>SUM('BALANZA ACUMULADA'!I213)</f>
        <v>0</v>
      </c>
      <c r="F199" s="579">
        <f>SUM('BALANZA ACUMULADA'!J213)</f>
        <v>0</v>
      </c>
      <c r="G199" s="579">
        <f t="shared" si="88"/>
        <v>0</v>
      </c>
      <c r="H199" s="579"/>
      <c r="I199" s="579"/>
      <c r="J199" s="579"/>
      <c r="K199" s="579">
        <f t="shared" si="89"/>
        <v>0</v>
      </c>
      <c r="L199" s="579"/>
      <c r="M199" s="579"/>
      <c r="N199" s="579">
        <f t="shared" si="90"/>
        <v>0</v>
      </c>
      <c r="O199" s="579"/>
      <c r="P199" s="580"/>
    </row>
    <row r="200" spans="1:16" ht="18" customHeight="1">
      <c r="A200" s="577" t="s">
        <v>313</v>
      </c>
      <c r="B200" s="578" t="s">
        <v>314</v>
      </c>
      <c r="C200" s="579"/>
      <c r="D200" s="579"/>
      <c r="E200" s="579">
        <f>SUM('BALANZA ACUMULADA'!I214)</f>
        <v>0</v>
      </c>
      <c r="F200" s="579">
        <f>SUM('BALANZA ACUMULADA'!J214)</f>
        <v>0</v>
      </c>
      <c r="G200" s="579">
        <f t="shared" si="88"/>
        <v>0</v>
      </c>
      <c r="H200" s="579"/>
      <c r="I200" s="579"/>
      <c r="J200" s="579"/>
      <c r="K200" s="579">
        <f t="shared" si="89"/>
        <v>0</v>
      </c>
      <c r="L200" s="579"/>
      <c r="M200" s="579"/>
      <c r="N200" s="579">
        <f t="shared" si="90"/>
        <v>0</v>
      </c>
      <c r="O200" s="579"/>
      <c r="P200" s="580"/>
    </row>
    <row r="201" spans="1:16" ht="18" customHeight="1">
      <c r="A201" s="577">
        <v>5129</v>
      </c>
      <c r="B201" s="578" t="s">
        <v>841</v>
      </c>
      <c r="C201" s="579"/>
      <c r="D201" s="579"/>
      <c r="E201" s="579">
        <f>SUM('BALANZA ACUMULADA'!I215)</f>
        <v>17178</v>
      </c>
      <c r="F201" s="579">
        <f>SUM('BALANZA ACUMULADA'!J215)</f>
        <v>8589</v>
      </c>
      <c r="G201" s="579">
        <f t="shared" si="88"/>
        <v>8589</v>
      </c>
      <c r="H201" s="579"/>
      <c r="I201" s="579"/>
      <c r="J201" s="579"/>
      <c r="K201" s="579">
        <f t="shared" si="89"/>
        <v>8589</v>
      </c>
      <c r="L201" s="579"/>
      <c r="M201" s="579"/>
      <c r="N201" s="579">
        <f t="shared" si="90"/>
        <v>8589</v>
      </c>
      <c r="O201" s="579"/>
      <c r="P201" s="580"/>
    </row>
    <row r="202" spans="1:16" ht="18" customHeight="1">
      <c r="A202" s="577" t="s">
        <v>317</v>
      </c>
      <c r="B202" s="578" t="s">
        <v>842</v>
      </c>
      <c r="C202" s="579"/>
      <c r="D202" s="579"/>
      <c r="E202" s="579">
        <f>SUM('BALANZA ACUMULADA'!I216)</f>
        <v>6236.01</v>
      </c>
      <c r="F202" s="579">
        <f>SUM('BALANZA ACUMULADA'!J216)</f>
        <v>1559.01</v>
      </c>
      <c r="G202" s="579">
        <f t="shared" si="88"/>
        <v>4677</v>
      </c>
      <c r="H202" s="579"/>
      <c r="I202" s="579"/>
      <c r="J202" s="579"/>
      <c r="K202" s="579">
        <f t="shared" si="89"/>
        <v>4677</v>
      </c>
      <c r="L202" s="579"/>
      <c r="M202" s="579"/>
      <c r="N202" s="579">
        <f t="shared" si="90"/>
        <v>4677</v>
      </c>
      <c r="O202" s="579"/>
      <c r="P202" s="580"/>
    </row>
    <row r="203" spans="1:16" ht="18" customHeight="1">
      <c r="A203" s="577" t="s">
        <v>319</v>
      </c>
      <c r="B203" s="578" t="s">
        <v>843</v>
      </c>
      <c r="C203" s="579"/>
      <c r="D203" s="579"/>
      <c r="E203" s="579">
        <f>SUM('BALANZA ACUMULADA'!I217)</f>
        <v>166746.16</v>
      </c>
      <c r="F203" s="579">
        <f>SUM('BALANZA ACUMULADA'!J217)</f>
        <v>0</v>
      </c>
      <c r="G203" s="579">
        <f t="shared" si="88"/>
        <v>166746.16</v>
      </c>
      <c r="H203" s="579"/>
      <c r="I203" s="579"/>
      <c r="J203" s="579"/>
      <c r="K203" s="579">
        <f t="shared" si="89"/>
        <v>166746.16</v>
      </c>
      <c r="L203" s="579"/>
      <c r="M203" s="579"/>
      <c r="N203" s="579">
        <f t="shared" si="90"/>
        <v>166746.16</v>
      </c>
      <c r="O203" s="579"/>
      <c r="P203" s="580"/>
    </row>
    <row r="204" spans="1:16" ht="18" customHeight="1">
      <c r="A204" s="577" t="s">
        <v>321</v>
      </c>
      <c r="B204" s="578" t="s">
        <v>844</v>
      </c>
      <c r="C204" s="579"/>
      <c r="D204" s="579"/>
      <c r="E204" s="579">
        <f>SUM('BALANZA ACUMULADA'!I218)</f>
        <v>2039495.3</v>
      </c>
      <c r="F204" s="579">
        <f>SUM('BALANZA ACUMULADA'!J218)</f>
        <v>527800</v>
      </c>
      <c r="G204" s="579">
        <f t="shared" si="88"/>
        <v>1511695.3</v>
      </c>
      <c r="H204" s="579"/>
      <c r="I204" s="579"/>
      <c r="J204" s="579"/>
      <c r="K204" s="579">
        <f t="shared" si="89"/>
        <v>1511695.3</v>
      </c>
      <c r="L204" s="579"/>
      <c r="M204" s="579"/>
      <c r="N204" s="579">
        <f t="shared" si="90"/>
        <v>1511695.3</v>
      </c>
      <c r="O204" s="579"/>
      <c r="P204" s="580"/>
    </row>
    <row r="205" spans="1:16" ht="18" customHeight="1">
      <c r="A205" s="577">
        <v>5134</v>
      </c>
      <c r="B205" s="578" t="s">
        <v>845</v>
      </c>
      <c r="C205" s="579"/>
      <c r="D205" s="579"/>
      <c r="E205" s="579">
        <f>SUM('BALANZA ACUMULADA'!I219)</f>
        <v>0</v>
      </c>
      <c r="F205" s="579">
        <f>SUM('BALANZA ACUMULADA'!J219)</f>
        <v>0</v>
      </c>
      <c r="G205" s="579">
        <f t="shared" si="88"/>
        <v>0</v>
      </c>
      <c r="H205" s="579"/>
      <c r="I205" s="579"/>
      <c r="J205" s="579"/>
      <c r="K205" s="579">
        <f t="shared" si="89"/>
        <v>0</v>
      </c>
      <c r="L205" s="579"/>
      <c r="M205" s="579"/>
      <c r="N205" s="579">
        <f t="shared" si="90"/>
        <v>0</v>
      </c>
      <c r="O205" s="579"/>
      <c r="P205" s="580"/>
    </row>
    <row r="206" spans="1:16" ht="18" customHeight="1">
      <c r="A206" s="577" t="s">
        <v>325</v>
      </c>
      <c r="B206" s="578" t="s">
        <v>846</v>
      </c>
      <c r="C206" s="579"/>
      <c r="D206" s="579"/>
      <c r="E206" s="579">
        <f>SUM('BALANZA ACUMULADA'!I220)</f>
        <v>0</v>
      </c>
      <c r="F206" s="579">
        <f>SUM('BALANZA ACUMULADA'!J220)</f>
        <v>0</v>
      </c>
      <c r="G206" s="579">
        <f t="shared" si="88"/>
        <v>0</v>
      </c>
      <c r="H206" s="579"/>
      <c r="I206" s="579"/>
      <c r="J206" s="579"/>
      <c r="K206" s="579">
        <f t="shared" si="89"/>
        <v>0</v>
      </c>
      <c r="L206" s="579"/>
      <c r="M206" s="579"/>
      <c r="N206" s="579">
        <f t="shared" si="90"/>
        <v>0</v>
      </c>
      <c r="O206" s="579"/>
      <c r="P206" s="580"/>
    </row>
    <row r="207" spans="1:16" ht="18" customHeight="1">
      <c r="A207" s="577">
        <v>5136</v>
      </c>
      <c r="B207" s="578" t="s">
        <v>847</v>
      </c>
      <c r="C207" s="579"/>
      <c r="D207" s="579"/>
      <c r="E207" s="579">
        <f>SUM('BALANZA ACUMULADA'!I221)</f>
        <v>59900.800000000003</v>
      </c>
      <c r="F207" s="579">
        <f>SUM('BALANZA ACUMULADA'!J221)</f>
        <v>0</v>
      </c>
      <c r="G207" s="579">
        <f t="shared" si="88"/>
        <v>59900.800000000003</v>
      </c>
      <c r="H207" s="579"/>
      <c r="I207" s="579"/>
      <c r="J207" s="579"/>
      <c r="K207" s="579">
        <f t="shared" si="89"/>
        <v>59900.800000000003</v>
      </c>
      <c r="L207" s="579"/>
      <c r="M207" s="579"/>
      <c r="N207" s="579">
        <f t="shared" si="90"/>
        <v>59900.800000000003</v>
      </c>
      <c r="O207" s="579"/>
      <c r="P207" s="580"/>
    </row>
    <row r="208" spans="1:16" ht="18" customHeight="1">
      <c r="A208" s="577" t="s">
        <v>329</v>
      </c>
      <c r="B208" s="578" t="s">
        <v>848</v>
      </c>
      <c r="C208" s="579"/>
      <c r="D208" s="579"/>
      <c r="E208" s="579">
        <f>SUM('BALANZA ACUMULADA'!I222)</f>
        <v>0</v>
      </c>
      <c r="F208" s="579">
        <f>SUM('BALANZA ACUMULADA'!J222)</f>
        <v>0</v>
      </c>
      <c r="G208" s="579">
        <f t="shared" si="88"/>
        <v>0</v>
      </c>
      <c r="H208" s="579"/>
      <c r="I208" s="579"/>
      <c r="J208" s="579"/>
      <c r="K208" s="579">
        <f t="shared" si="89"/>
        <v>0</v>
      </c>
      <c r="L208" s="579"/>
      <c r="M208" s="579"/>
      <c r="N208" s="579">
        <f t="shared" si="90"/>
        <v>0</v>
      </c>
      <c r="O208" s="579"/>
      <c r="P208" s="580"/>
    </row>
    <row r="209" spans="1:16" ht="18" customHeight="1">
      <c r="A209" s="577">
        <v>5138</v>
      </c>
      <c r="B209" s="578" t="s">
        <v>849</v>
      </c>
      <c r="C209" s="579"/>
      <c r="D209" s="579"/>
      <c r="E209" s="579">
        <f>SUM('BALANZA ACUMULADA'!I223)</f>
        <v>39018.04</v>
      </c>
      <c r="F209" s="579">
        <f>SUM('BALANZA ACUMULADA'!J223)</f>
        <v>0</v>
      </c>
      <c r="G209" s="579">
        <f t="shared" si="88"/>
        <v>39018.04</v>
      </c>
      <c r="H209" s="579"/>
      <c r="I209" s="579"/>
      <c r="J209" s="579"/>
      <c r="K209" s="579">
        <f t="shared" si="89"/>
        <v>39018.04</v>
      </c>
      <c r="L209" s="579"/>
      <c r="M209" s="579"/>
      <c r="N209" s="579">
        <f t="shared" si="90"/>
        <v>39018.04</v>
      </c>
      <c r="O209" s="579"/>
      <c r="P209" s="580"/>
    </row>
    <row r="210" spans="1:16" ht="18" customHeight="1">
      <c r="A210" s="577" t="s">
        <v>333</v>
      </c>
      <c r="B210" s="578" t="s">
        <v>850</v>
      </c>
      <c r="C210" s="579"/>
      <c r="D210" s="579"/>
      <c r="E210" s="579">
        <f>SUM('BALANZA ACUMULADA'!I224)</f>
        <v>27115</v>
      </c>
      <c r="F210" s="579">
        <f>SUM('BALANZA ACUMULADA'!J224)</f>
        <v>0</v>
      </c>
      <c r="G210" s="579">
        <f t="shared" si="88"/>
        <v>27115</v>
      </c>
      <c r="H210" s="579"/>
      <c r="I210" s="579"/>
      <c r="J210" s="579"/>
      <c r="K210" s="579">
        <f t="shared" si="89"/>
        <v>27115</v>
      </c>
      <c r="L210" s="579"/>
      <c r="M210" s="579"/>
      <c r="N210" s="579">
        <f t="shared" si="90"/>
        <v>27115</v>
      </c>
      <c r="O210" s="579"/>
      <c r="P210" s="580"/>
    </row>
    <row r="211" spans="1:16" ht="18" customHeight="1">
      <c r="A211" s="577" t="s">
        <v>335</v>
      </c>
      <c r="B211" s="578" t="s">
        <v>336</v>
      </c>
      <c r="C211" s="579"/>
      <c r="D211" s="579"/>
      <c r="E211" s="579">
        <f>SUM('BALANZA ACUMULADA'!I225)</f>
        <v>0</v>
      </c>
      <c r="F211" s="579">
        <f>SUM('BALANZA ACUMULADA'!J225)</f>
        <v>0</v>
      </c>
      <c r="G211" s="579">
        <f t="shared" si="88"/>
        <v>0</v>
      </c>
      <c r="H211" s="579"/>
      <c r="I211" s="579"/>
      <c r="J211" s="579"/>
      <c r="K211" s="579">
        <f t="shared" si="89"/>
        <v>0</v>
      </c>
      <c r="L211" s="579"/>
      <c r="M211" s="579"/>
      <c r="N211" s="579">
        <f t="shared" si="90"/>
        <v>0</v>
      </c>
      <c r="O211" s="579"/>
      <c r="P211" s="580"/>
    </row>
    <row r="212" spans="1:16" ht="18" customHeight="1">
      <c r="A212" s="577">
        <v>5212</v>
      </c>
      <c r="B212" s="578" t="s">
        <v>1033</v>
      </c>
      <c r="C212" s="579"/>
      <c r="D212" s="579"/>
      <c r="E212" s="579">
        <f>SUM('BALANZA ACUMULADA'!I226)</f>
        <v>0</v>
      </c>
      <c r="F212" s="579">
        <f>SUM('BALANZA ACUMULADA'!J226)</f>
        <v>0</v>
      </c>
      <c r="G212" s="579">
        <f t="shared" ref="G212" si="91">SUM(C212+E212-F212)</f>
        <v>0</v>
      </c>
      <c r="H212" s="579"/>
      <c r="I212" s="579"/>
      <c r="J212" s="579"/>
      <c r="K212" s="579">
        <f t="shared" ref="K212" si="92">SUM(G212)</f>
        <v>0</v>
      </c>
      <c r="L212" s="579"/>
      <c r="M212" s="579"/>
      <c r="N212" s="579">
        <f t="shared" ref="N212" si="93">SUM(K212)</f>
        <v>0</v>
      </c>
      <c r="O212" s="579"/>
      <c r="P212" s="580"/>
    </row>
    <row r="213" spans="1:16" ht="18" customHeight="1">
      <c r="A213" s="577">
        <v>5221</v>
      </c>
      <c r="B213" s="578" t="s">
        <v>968</v>
      </c>
      <c r="C213" s="579"/>
      <c r="D213" s="579"/>
      <c r="E213" s="579">
        <f>SUM('BALANZA ACUMULADA'!I227)</f>
        <v>0</v>
      </c>
      <c r="F213" s="579">
        <f>SUM('BALANZA ACUMULADA'!J227)</f>
        <v>0</v>
      </c>
      <c r="G213" s="579">
        <f t="shared" ref="G213" si="94">SUM(C213+E213-F213)</f>
        <v>0</v>
      </c>
      <c r="H213" s="579"/>
      <c r="I213" s="579"/>
      <c r="J213" s="579"/>
      <c r="K213" s="579">
        <f t="shared" si="89"/>
        <v>0</v>
      </c>
      <c r="L213" s="579"/>
      <c r="M213" s="579"/>
      <c r="N213" s="579">
        <f t="shared" si="90"/>
        <v>0</v>
      </c>
      <c r="O213" s="579"/>
      <c r="P213" s="580"/>
    </row>
    <row r="214" spans="1:16" ht="18" customHeight="1">
      <c r="A214" s="577" t="s">
        <v>339</v>
      </c>
      <c r="B214" s="578" t="s">
        <v>340</v>
      </c>
      <c r="C214" s="579"/>
      <c r="D214" s="579"/>
      <c r="E214" s="579">
        <f>SUM('BALANZA ACUMULADA'!I228)</f>
        <v>0</v>
      </c>
      <c r="F214" s="579">
        <f>SUM('BALANZA ACUMULADA'!J228)</f>
        <v>0</v>
      </c>
      <c r="G214" s="579">
        <f t="shared" si="88"/>
        <v>0</v>
      </c>
      <c r="H214" s="579"/>
      <c r="I214" s="579"/>
      <c r="J214" s="579"/>
      <c r="K214" s="579">
        <f t="shared" si="89"/>
        <v>0</v>
      </c>
      <c r="L214" s="579"/>
      <c r="M214" s="579"/>
      <c r="N214" s="579">
        <f t="shared" si="90"/>
        <v>0</v>
      </c>
      <c r="O214" s="579"/>
      <c r="P214" s="580"/>
    </row>
    <row r="215" spans="1:16" ht="18" customHeight="1">
      <c r="A215" s="577">
        <v>5231</v>
      </c>
      <c r="B215" s="578" t="s">
        <v>851</v>
      </c>
      <c r="C215" s="579"/>
      <c r="D215" s="579"/>
      <c r="E215" s="579">
        <f>SUM('BALANZA ACUMULADA'!I229)</f>
        <v>0</v>
      </c>
      <c r="F215" s="579">
        <f>SUM('BALANZA ACUMULADA'!J229)</f>
        <v>0</v>
      </c>
      <c r="G215" s="579">
        <f t="shared" si="88"/>
        <v>0</v>
      </c>
      <c r="H215" s="579"/>
      <c r="I215" s="579"/>
      <c r="J215" s="579"/>
      <c r="K215" s="579">
        <f t="shared" si="89"/>
        <v>0</v>
      </c>
      <c r="L215" s="579"/>
      <c r="M215" s="579"/>
      <c r="N215" s="579">
        <f t="shared" si="90"/>
        <v>0</v>
      </c>
      <c r="O215" s="579"/>
      <c r="P215" s="580"/>
    </row>
    <row r="216" spans="1:16" ht="18" customHeight="1">
      <c r="A216" s="577">
        <v>5241</v>
      </c>
      <c r="B216" s="578" t="s">
        <v>852</v>
      </c>
      <c r="C216" s="579"/>
      <c r="D216" s="579"/>
      <c r="E216" s="579">
        <f>SUM('BALANZA ACUMULADA'!I230)</f>
        <v>0</v>
      </c>
      <c r="F216" s="579">
        <f>SUM('BALANZA ACUMULADA'!J230)</f>
        <v>0</v>
      </c>
      <c r="G216" s="579">
        <f t="shared" si="88"/>
        <v>0</v>
      </c>
      <c r="H216" s="579"/>
      <c r="I216" s="579"/>
      <c r="J216" s="579"/>
      <c r="K216" s="579">
        <f t="shared" si="89"/>
        <v>0</v>
      </c>
      <c r="L216" s="579"/>
      <c r="M216" s="579"/>
      <c r="N216" s="579">
        <f t="shared" si="90"/>
        <v>0</v>
      </c>
      <c r="O216" s="579"/>
      <c r="P216" s="580"/>
    </row>
    <row r="217" spans="1:16" ht="18" customHeight="1">
      <c r="A217" s="577" t="s">
        <v>345</v>
      </c>
      <c r="B217" s="578" t="s">
        <v>346</v>
      </c>
      <c r="C217" s="579"/>
      <c r="D217" s="579"/>
      <c r="E217" s="579">
        <f>SUM('BALANZA ACUMULADA'!I231)</f>
        <v>0</v>
      </c>
      <c r="F217" s="579">
        <f>SUM('BALANZA ACUMULADA'!J231)</f>
        <v>0</v>
      </c>
      <c r="G217" s="579">
        <f t="shared" si="88"/>
        <v>0</v>
      </c>
      <c r="H217" s="579"/>
      <c r="I217" s="579"/>
      <c r="J217" s="579"/>
      <c r="K217" s="579">
        <f t="shared" si="89"/>
        <v>0</v>
      </c>
      <c r="L217" s="579"/>
      <c r="M217" s="579"/>
      <c r="N217" s="579">
        <f t="shared" si="90"/>
        <v>0</v>
      </c>
      <c r="O217" s="579"/>
      <c r="P217" s="580"/>
    </row>
    <row r="218" spans="1:16" ht="18" customHeight="1">
      <c r="A218" s="577" t="s">
        <v>347</v>
      </c>
      <c r="B218" s="578" t="s">
        <v>348</v>
      </c>
      <c r="C218" s="579"/>
      <c r="D218" s="579"/>
      <c r="E218" s="579">
        <f>SUM('BALANZA ACUMULADA'!I232)</f>
        <v>0</v>
      </c>
      <c r="F218" s="579">
        <f>SUM('BALANZA ACUMULADA'!J232)</f>
        <v>0</v>
      </c>
      <c r="G218" s="579">
        <f t="shared" si="88"/>
        <v>0</v>
      </c>
      <c r="H218" s="579"/>
      <c r="I218" s="579"/>
      <c r="J218" s="579"/>
      <c r="K218" s="579">
        <f t="shared" si="89"/>
        <v>0</v>
      </c>
      <c r="L218" s="579"/>
      <c r="M218" s="579"/>
      <c r="N218" s="579">
        <f t="shared" si="90"/>
        <v>0</v>
      </c>
      <c r="O218" s="579"/>
      <c r="P218" s="580"/>
    </row>
    <row r="219" spans="1:16" ht="18" customHeight="1">
      <c r="A219" s="577" t="s">
        <v>349</v>
      </c>
      <c r="B219" s="578" t="s">
        <v>350</v>
      </c>
      <c r="C219" s="579"/>
      <c r="D219" s="579"/>
      <c r="E219" s="579">
        <f>SUM('BALANZA ACUMULADA'!I233)</f>
        <v>0</v>
      </c>
      <c r="F219" s="579">
        <f>SUM('BALANZA ACUMULADA'!J233)</f>
        <v>0</v>
      </c>
      <c r="G219" s="579">
        <f t="shared" si="88"/>
        <v>0</v>
      </c>
      <c r="H219" s="579"/>
      <c r="I219" s="579"/>
      <c r="J219" s="579"/>
      <c r="K219" s="579">
        <f t="shared" si="89"/>
        <v>0</v>
      </c>
      <c r="L219" s="579"/>
      <c r="M219" s="579"/>
      <c r="N219" s="579">
        <f t="shared" si="90"/>
        <v>0</v>
      </c>
      <c r="O219" s="579"/>
      <c r="P219" s="580"/>
    </row>
    <row r="220" spans="1:16" ht="18" customHeight="1">
      <c r="A220" s="577" t="s">
        <v>351</v>
      </c>
      <c r="B220" s="578" t="s">
        <v>352</v>
      </c>
      <c r="C220" s="579"/>
      <c r="D220" s="579"/>
      <c r="E220" s="579">
        <f>SUM('BALANZA ACUMULADA'!I234)</f>
        <v>0</v>
      </c>
      <c r="F220" s="579">
        <f>SUM('BALANZA ACUMULADA'!J234)</f>
        <v>0</v>
      </c>
      <c r="G220" s="579">
        <f t="shared" si="88"/>
        <v>0</v>
      </c>
      <c r="H220" s="579"/>
      <c r="I220" s="579"/>
      <c r="J220" s="579"/>
      <c r="K220" s="579">
        <f t="shared" si="89"/>
        <v>0</v>
      </c>
      <c r="L220" s="579"/>
      <c r="M220" s="579"/>
      <c r="N220" s="579">
        <f t="shared" si="90"/>
        <v>0</v>
      </c>
      <c r="O220" s="579"/>
      <c r="P220" s="580"/>
    </row>
    <row r="221" spans="1:16" ht="18" customHeight="1">
      <c r="A221" s="577" t="s">
        <v>353</v>
      </c>
      <c r="B221" s="578" t="s">
        <v>354</v>
      </c>
      <c r="C221" s="579"/>
      <c r="D221" s="579"/>
      <c r="E221" s="579">
        <f>SUM('BALANZA ACUMULADA'!I235)</f>
        <v>0</v>
      </c>
      <c r="F221" s="579">
        <f>SUM('BALANZA ACUMULADA'!J235)</f>
        <v>0</v>
      </c>
      <c r="G221" s="579">
        <f t="shared" si="88"/>
        <v>0</v>
      </c>
      <c r="H221" s="579"/>
      <c r="I221" s="579"/>
      <c r="J221" s="579"/>
      <c r="K221" s="579">
        <f t="shared" si="89"/>
        <v>0</v>
      </c>
      <c r="L221" s="579"/>
      <c r="M221" s="579"/>
      <c r="N221" s="579">
        <f t="shared" si="90"/>
        <v>0</v>
      </c>
      <c r="O221" s="579"/>
      <c r="P221" s="580"/>
    </row>
    <row r="222" spans="1:16" ht="18" customHeight="1">
      <c r="A222" s="577" t="s">
        <v>355</v>
      </c>
      <c r="B222" s="578" t="s">
        <v>356</v>
      </c>
      <c r="C222" s="579"/>
      <c r="D222" s="579"/>
      <c r="E222" s="579">
        <f>SUM('BALANZA ACUMULADA'!I236)</f>
        <v>0</v>
      </c>
      <c r="F222" s="579">
        <f>SUM('BALANZA ACUMULADA'!J236)</f>
        <v>0</v>
      </c>
      <c r="G222" s="579">
        <f t="shared" si="88"/>
        <v>0</v>
      </c>
      <c r="H222" s="579"/>
      <c r="I222" s="579"/>
      <c r="J222" s="579"/>
      <c r="K222" s="579">
        <f t="shared" si="89"/>
        <v>0</v>
      </c>
      <c r="L222" s="579"/>
      <c r="M222" s="579"/>
      <c r="N222" s="579">
        <f t="shared" si="90"/>
        <v>0</v>
      </c>
      <c r="O222" s="579"/>
      <c r="P222" s="580"/>
    </row>
    <row r="223" spans="1:16" ht="18" customHeight="1">
      <c r="A223" s="577">
        <v>5261</v>
      </c>
      <c r="B223" s="578" t="s">
        <v>853</v>
      </c>
      <c r="C223" s="579"/>
      <c r="D223" s="579"/>
      <c r="E223" s="579">
        <f>SUM('BALANZA ACUMULADA'!I237)</f>
        <v>0</v>
      </c>
      <c r="F223" s="579">
        <f>SUM('BALANZA ACUMULADA'!J237)</f>
        <v>0</v>
      </c>
      <c r="G223" s="579">
        <f t="shared" si="88"/>
        <v>0</v>
      </c>
      <c r="H223" s="579"/>
      <c r="I223" s="579"/>
      <c r="J223" s="579"/>
      <c r="K223" s="579">
        <f t="shared" si="89"/>
        <v>0</v>
      </c>
      <c r="L223" s="579"/>
      <c r="M223" s="579"/>
      <c r="N223" s="579">
        <f t="shared" si="90"/>
        <v>0</v>
      </c>
      <c r="O223" s="579"/>
      <c r="P223" s="580"/>
    </row>
    <row r="224" spans="1:16" ht="18" customHeight="1">
      <c r="A224" s="577">
        <v>5271</v>
      </c>
      <c r="B224" s="578" t="s">
        <v>1472</v>
      </c>
      <c r="C224" s="579"/>
      <c r="D224" s="579"/>
      <c r="E224" s="579">
        <f>SUM('BALANZA ACUMULADA'!I238)</f>
        <v>0</v>
      </c>
      <c r="F224" s="579">
        <f>SUM('BALANZA ACUMULADA'!J238)</f>
        <v>0</v>
      </c>
      <c r="G224" s="579">
        <f t="shared" ref="G224:G231" si="95">SUM(C224+E224-F224)</f>
        <v>0</v>
      </c>
      <c r="H224" s="579"/>
      <c r="I224" s="579"/>
      <c r="J224" s="579"/>
      <c r="K224" s="579">
        <f t="shared" ref="K224:K231" si="96">SUM(G224)</f>
        <v>0</v>
      </c>
      <c r="L224" s="579"/>
      <c r="M224" s="579"/>
      <c r="N224" s="579">
        <f t="shared" ref="N224:N231" si="97">SUM(K224)</f>
        <v>0</v>
      </c>
      <c r="O224" s="579"/>
      <c r="P224" s="580"/>
    </row>
    <row r="225" spans="1:16" ht="18" customHeight="1">
      <c r="A225" s="577">
        <v>5281</v>
      </c>
      <c r="B225" s="578" t="s">
        <v>1473</v>
      </c>
      <c r="C225" s="579"/>
      <c r="D225" s="579"/>
      <c r="E225" s="579">
        <f>SUM('BALANZA ACUMULADA'!I239)</f>
        <v>0</v>
      </c>
      <c r="F225" s="579">
        <f>SUM('BALANZA ACUMULADA'!J239)</f>
        <v>0</v>
      </c>
      <c r="G225" s="579">
        <f t="shared" si="95"/>
        <v>0</v>
      </c>
      <c r="H225" s="579"/>
      <c r="I225" s="579"/>
      <c r="J225" s="579"/>
      <c r="K225" s="579">
        <f t="shared" si="96"/>
        <v>0</v>
      </c>
      <c r="L225" s="579"/>
      <c r="M225" s="579"/>
      <c r="N225" s="579">
        <f t="shared" si="97"/>
        <v>0</v>
      </c>
      <c r="O225" s="579"/>
      <c r="P225" s="580"/>
    </row>
    <row r="226" spans="1:16" ht="18" customHeight="1">
      <c r="A226" s="577">
        <v>5282</v>
      </c>
      <c r="B226" s="578" t="s">
        <v>1473</v>
      </c>
      <c r="C226" s="579"/>
      <c r="D226" s="579"/>
      <c r="E226" s="579">
        <f>SUM('BALANZA ACUMULADA'!I240)</f>
        <v>0</v>
      </c>
      <c r="F226" s="579">
        <f>SUM('BALANZA ACUMULADA'!J240)</f>
        <v>0</v>
      </c>
      <c r="G226" s="579">
        <f t="shared" si="95"/>
        <v>0</v>
      </c>
      <c r="H226" s="579"/>
      <c r="I226" s="579"/>
      <c r="J226" s="579"/>
      <c r="K226" s="579">
        <f t="shared" si="96"/>
        <v>0</v>
      </c>
      <c r="L226" s="579"/>
      <c r="M226" s="579"/>
      <c r="N226" s="579">
        <f t="shared" si="97"/>
        <v>0</v>
      </c>
      <c r="O226" s="579"/>
      <c r="P226" s="580"/>
    </row>
    <row r="227" spans="1:16" ht="18" customHeight="1">
      <c r="A227" s="577">
        <v>5283</v>
      </c>
      <c r="B227" s="578" t="s">
        <v>1474</v>
      </c>
      <c r="C227" s="579"/>
      <c r="D227" s="579"/>
      <c r="E227" s="579">
        <f>SUM('BALANZA ACUMULADA'!I241)</f>
        <v>0</v>
      </c>
      <c r="F227" s="579">
        <f>SUM('BALANZA ACUMULADA'!J241)</f>
        <v>0</v>
      </c>
      <c r="G227" s="579">
        <f t="shared" si="95"/>
        <v>0</v>
      </c>
      <c r="H227" s="579"/>
      <c r="I227" s="579"/>
      <c r="J227" s="579"/>
      <c r="K227" s="579">
        <f t="shared" si="96"/>
        <v>0</v>
      </c>
      <c r="L227" s="579"/>
      <c r="M227" s="579"/>
      <c r="N227" s="579">
        <f t="shared" si="97"/>
        <v>0</v>
      </c>
      <c r="O227" s="579"/>
      <c r="P227" s="580"/>
    </row>
    <row r="228" spans="1:16" ht="18" customHeight="1">
      <c r="A228" s="577">
        <v>5284</v>
      </c>
      <c r="B228" s="578" t="s">
        <v>1475</v>
      </c>
      <c r="C228" s="579"/>
      <c r="D228" s="579"/>
      <c r="E228" s="579">
        <f>SUM('BALANZA ACUMULADA'!I242)</f>
        <v>0</v>
      </c>
      <c r="F228" s="579">
        <f>SUM('BALANZA ACUMULADA'!J242)</f>
        <v>0</v>
      </c>
      <c r="G228" s="579">
        <f t="shared" si="95"/>
        <v>0</v>
      </c>
      <c r="H228" s="579"/>
      <c r="I228" s="579"/>
      <c r="J228" s="579"/>
      <c r="K228" s="579">
        <f t="shared" si="96"/>
        <v>0</v>
      </c>
      <c r="L228" s="579"/>
      <c r="M228" s="579"/>
      <c r="N228" s="579">
        <f t="shared" si="97"/>
        <v>0</v>
      </c>
      <c r="O228" s="579"/>
      <c r="P228" s="580"/>
    </row>
    <row r="229" spans="1:16" ht="18" customHeight="1">
      <c r="A229" s="577">
        <v>5285</v>
      </c>
      <c r="B229" s="578" t="s">
        <v>1476</v>
      </c>
      <c r="C229" s="579"/>
      <c r="D229" s="579"/>
      <c r="E229" s="579">
        <f>SUM('BALANZA ACUMULADA'!I243)</f>
        <v>0</v>
      </c>
      <c r="F229" s="579">
        <f>SUM('BALANZA ACUMULADA'!J243)</f>
        <v>0</v>
      </c>
      <c r="G229" s="579">
        <f t="shared" si="95"/>
        <v>0</v>
      </c>
      <c r="H229" s="579"/>
      <c r="I229" s="579"/>
      <c r="J229" s="579"/>
      <c r="K229" s="579">
        <f t="shared" si="96"/>
        <v>0</v>
      </c>
      <c r="L229" s="579"/>
      <c r="M229" s="579"/>
      <c r="N229" s="579">
        <f t="shared" si="97"/>
        <v>0</v>
      </c>
      <c r="O229" s="579"/>
      <c r="P229" s="580"/>
    </row>
    <row r="230" spans="1:16" ht="18" customHeight="1">
      <c r="A230" s="577">
        <v>5291</v>
      </c>
      <c r="B230" s="578" t="s">
        <v>1477</v>
      </c>
      <c r="C230" s="579"/>
      <c r="D230" s="579"/>
      <c r="E230" s="579">
        <f>SUM('BALANZA ACUMULADA'!I244)</f>
        <v>0</v>
      </c>
      <c r="F230" s="579">
        <f>SUM('BALANZA ACUMULADA'!J244)</f>
        <v>0</v>
      </c>
      <c r="G230" s="579">
        <f t="shared" si="95"/>
        <v>0</v>
      </c>
      <c r="H230" s="579"/>
      <c r="I230" s="579"/>
      <c r="J230" s="579"/>
      <c r="K230" s="579">
        <f t="shared" si="96"/>
        <v>0</v>
      </c>
      <c r="L230" s="579"/>
      <c r="M230" s="579"/>
      <c r="N230" s="579">
        <f t="shared" si="97"/>
        <v>0</v>
      </c>
      <c r="O230" s="579"/>
      <c r="P230" s="580"/>
    </row>
    <row r="231" spans="1:16" ht="18" customHeight="1">
      <c r="A231" s="577">
        <v>5292</v>
      </c>
      <c r="B231" s="578" t="s">
        <v>1478</v>
      </c>
      <c r="C231" s="579"/>
      <c r="D231" s="579"/>
      <c r="E231" s="579">
        <f>SUM('BALANZA ACUMULADA'!I245)</f>
        <v>0</v>
      </c>
      <c r="F231" s="579">
        <f>SUM('BALANZA ACUMULADA'!J245)</f>
        <v>0</v>
      </c>
      <c r="G231" s="579">
        <f t="shared" si="95"/>
        <v>0</v>
      </c>
      <c r="H231" s="579"/>
      <c r="I231" s="579"/>
      <c r="J231" s="579"/>
      <c r="K231" s="579">
        <f t="shared" si="96"/>
        <v>0</v>
      </c>
      <c r="L231" s="579"/>
      <c r="M231" s="579"/>
      <c r="N231" s="579">
        <f t="shared" si="97"/>
        <v>0</v>
      </c>
      <c r="O231" s="579"/>
      <c r="P231" s="580"/>
    </row>
    <row r="232" spans="1:16" ht="18" customHeight="1">
      <c r="A232" s="577" t="s">
        <v>359</v>
      </c>
      <c r="B232" s="578" t="s">
        <v>360</v>
      </c>
      <c r="C232" s="579"/>
      <c r="D232" s="579"/>
      <c r="E232" s="579">
        <f>SUM('BALANZA ACUMULADA'!I246)</f>
        <v>0</v>
      </c>
      <c r="F232" s="579">
        <f>SUM('BALANZA ACUMULADA'!J246)</f>
        <v>0</v>
      </c>
      <c r="G232" s="579">
        <f t="shared" si="88"/>
        <v>0</v>
      </c>
      <c r="H232" s="579"/>
      <c r="I232" s="579"/>
      <c r="J232" s="579"/>
      <c r="K232" s="579">
        <f t="shared" si="89"/>
        <v>0</v>
      </c>
      <c r="L232" s="579"/>
      <c r="M232" s="579"/>
      <c r="N232" s="579">
        <f t="shared" si="90"/>
        <v>0</v>
      </c>
      <c r="O232" s="579"/>
      <c r="P232" s="580"/>
    </row>
    <row r="233" spans="1:16" ht="18" customHeight="1">
      <c r="A233" s="577" t="s">
        <v>361</v>
      </c>
      <c r="B233" s="578" t="s">
        <v>362</v>
      </c>
      <c r="C233" s="579"/>
      <c r="D233" s="579"/>
      <c r="E233" s="579">
        <f>SUM('BALANZA ACUMULADA'!I247)</f>
        <v>0</v>
      </c>
      <c r="F233" s="579">
        <f>SUM('BALANZA ACUMULADA'!J247)</f>
        <v>0</v>
      </c>
      <c r="G233" s="579">
        <f t="shared" si="88"/>
        <v>0</v>
      </c>
      <c r="H233" s="579"/>
      <c r="I233" s="579"/>
      <c r="J233" s="579"/>
      <c r="K233" s="579">
        <f t="shared" si="89"/>
        <v>0</v>
      </c>
      <c r="L233" s="579"/>
      <c r="M233" s="579"/>
      <c r="N233" s="579">
        <f t="shared" si="90"/>
        <v>0</v>
      </c>
      <c r="O233" s="579"/>
      <c r="P233" s="580"/>
    </row>
    <row r="234" spans="1:16" ht="18" customHeight="1">
      <c r="A234" s="577" t="s">
        <v>363</v>
      </c>
      <c r="B234" s="578" t="s">
        <v>364</v>
      </c>
      <c r="C234" s="579"/>
      <c r="D234" s="579"/>
      <c r="E234" s="579">
        <f>SUM('BALANZA ACUMULADA'!I248)</f>
        <v>0</v>
      </c>
      <c r="F234" s="579">
        <f>SUM('BALANZA ACUMULADA'!J248)</f>
        <v>0</v>
      </c>
      <c r="G234" s="579">
        <f t="shared" si="88"/>
        <v>0</v>
      </c>
      <c r="H234" s="579"/>
      <c r="I234" s="579"/>
      <c r="J234" s="579"/>
      <c r="K234" s="579">
        <f t="shared" si="89"/>
        <v>0</v>
      </c>
      <c r="L234" s="579"/>
      <c r="M234" s="579"/>
      <c r="N234" s="579">
        <f t="shared" si="90"/>
        <v>0</v>
      </c>
      <c r="O234" s="579"/>
      <c r="P234" s="580"/>
    </row>
    <row r="235" spans="1:16" ht="18" customHeight="1">
      <c r="A235" s="577" t="s">
        <v>365</v>
      </c>
      <c r="B235" s="578" t="s">
        <v>366</v>
      </c>
      <c r="C235" s="579"/>
      <c r="D235" s="579"/>
      <c r="E235" s="579">
        <f>SUM('BALANZA ACUMULADA'!I249)</f>
        <v>0</v>
      </c>
      <c r="F235" s="579">
        <f>SUM('BALANZA ACUMULADA'!J249)</f>
        <v>0</v>
      </c>
      <c r="G235" s="579">
        <f t="shared" si="88"/>
        <v>0</v>
      </c>
      <c r="H235" s="579"/>
      <c r="I235" s="579"/>
      <c r="J235" s="579"/>
      <c r="K235" s="579">
        <f t="shared" si="89"/>
        <v>0</v>
      </c>
      <c r="L235" s="579"/>
      <c r="M235" s="579"/>
      <c r="N235" s="579">
        <f t="shared" si="90"/>
        <v>0</v>
      </c>
      <c r="O235" s="579"/>
      <c r="P235" s="580"/>
    </row>
    <row r="236" spans="1:16" ht="18" customHeight="1">
      <c r="A236" s="577" t="s">
        <v>854</v>
      </c>
      <c r="B236" s="578" t="s">
        <v>855</v>
      </c>
      <c r="C236" s="579"/>
      <c r="D236" s="579"/>
      <c r="E236" s="579">
        <f>SUM('BALANZA ACUMULADA'!I250)</f>
        <v>0</v>
      </c>
      <c r="F236" s="579">
        <f>SUM('BALANZA ACUMULADA'!J250)</f>
        <v>0</v>
      </c>
      <c r="G236" s="579">
        <f t="shared" si="88"/>
        <v>0</v>
      </c>
      <c r="H236" s="579"/>
      <c r="I236" s="579"/>
      <c r="J236" s="579"/>
      <c r="K236" s="579">
        <f t="shared" si="89"/>
        <v>0</v>
      </c>
      <c r="L236" s="579"/>
      <c r="M236" s="579"/>
      <c r="N236" s="579">
        <f t="shared" si="90"/>
        <v>0</v>
      </c>
      <c r="O236" s="579"/>
      <c r="P236" s="580"/>
    </row>
    <row r="237" spans="1:16" ht="18" customHeight="1">
      <c r="A237" s="577" t="s">
        <v>367</v>
      </c>
      <c r="B237" s="578" t="s">
        <v>368</v>
      </c>
      <c r="C237" s="579"/>
      <c r="D237" s="579"/>
      <c r="E237" s="579">
        <f>SUM('BALANZA ACUMULADA'!I251)</f>
        <v>0</v>
      </c>
      <c r="F237" s="579">
        <f>SUM('BALANZA ACUMULADA'!J251)</f>
        <v>0</v>
      </c>
      <c r="G237" s="579">
        <f t="shared" si="88"/>
        <v>0</v>
      </c>
      <c r="H237" s="579"/>
      <c r="I237" s="579"/>
      <c r="J237" s="579"/>
      <c r="K237" s="579">
        <f t="shared" si="89"/>
        <v>0</v>
      </c>
      <c r="L237" s="579"/>
      <c r="M237" s="579"/>
      <c r="N237" s="579">
        <f t="shared" si="90"/>
        <v>0</v>
      </c>
      <c r="O237" s="579"/>
      <c r="P237" s="580"/>
    </row>
    <row r="238" spans="1:16" ht="18" customHeight="1">
      <c r="A238" s="577" t="s">
        <v>369</v>
      </c>
      <c r="B238" s="578" t="s">
        <v>370</v>
      </c>
      <c r="C238" s="579"/>
      <c r="D238" s="579"/>
      <c r="E238" s="579">
        <f>SUM('BALANZA ACUMULADA'!I252)</f>
        <v>0</v>
      </c>
      <c r="F238" s="579">
        <f>SUM('BALANZA ACUMULADA'!J252)</f>
        <v>0</v>
      </c>
      <c r="G238" s="579">
        <f t="shared" si="88"/>
        <v>0</v>
      </c>
      <c r="H238" s="579"/>
      <c r="I238" s="579"/>
      <c r="J238" s="579"/>
      <c r="K238" s="579">
        <f t="shared" si="89"/>
        <v>0</v>
      </c>
      <c r="L238" s="579"/>
      <c r="M238" s="579"/>
      <c r="N238" s="579">
        <f t="shared" si="90"/>
        <v>0</v>
      </c>
      <c r="O238" s="579"/>
      <c r="P238" s="580"/>
    </row>
    <row r="239" spans="1:16" ht="18" customHeight="1">
      <c r="A239" s="577">
        <v>5451</v>
      </c>
      <c r="B239" s="578" t="s">
        <v>1488</v>
      </c>
      <c r="C239" s="579"/>
      <c r="D239" s="579"/>
      <c r="E239" s="579">
        <f>SUM('BALANZA ACUMULADA'!I253)</f>
        <v>0</v>
      </c>
      <c r="F239" s="579">
        <f>SUM('BALANZA ACUMULADA'!J253)</f>
        <v>0</v>
      </c>
      <c r="G239" s="579">
        <f t="shared" ref="G239:G240" si="98">SUM(C239+E239-F239)</f>
        <v>0</v>
      </c>
      <c r="H239" s="579"/>
      <c r="I239" s="579"/>
      <c r="J239" s="579"/>
      <c r="K239" s="579">
        <f t="shared" ref="K239:K240" si="99">SUM(G239)</f>
        <v>0</v>
      </c>
      <c r="L239" s="579"/>
      <c r="M239" s="579"/>
      <c r="N239" s="579">
        <f t="shared" ref="N239:N240" si="100">SUM(K239)</f>
        <v>0</v>
      </c>
      <c r="O239" s="579"/>
      <c r="P239" s="580"/>
    </row>
    <row r="240" spans="1:16" ht="18" customHeight="1">
      <c r="A240" s="577">
        <v>5452</v>
      </c>
      <c r="B240" s="578" t="s">
        <v>1647</v>
      </c>
      <c r="C240" s="579"/>
      <c r="D240" s="579"/>
      <c r="E240" s="579">
        <f>SUM('BALANZA ACUMULADA'!I254)</f>
        <v>0</v>
      </c>
      <c r="F240" s="579">
        <f>SUM('BALANZA ACUMULADA'!J254)</f>
        <v>0</v>
      </c>
      <c r="G240" s="579">
        <f t="shared" si="98"/>
        <v>0</v>
      </c>
      <c r="H240" s="579"/>
      <c r="I240" s="579"/>
      <c r="J240" s="579"/>
      <c r="K240" s="579">
        <f t="shared" si="99"/>
        <v>0</v>
      </c>
      <c r="L240" s="579"/>
      <c r="M240" s="579"/>
      <c r="N240" s="579">
        <f t="shared" si="100"/>
        <v>0</v>
      </c>
      <c r="O240" s="579"/>
      <c r="P240" s="580"/>
    </row>
    <row r="241" spans="1:16" ht="18" customHeight="1">
      <c r="A241" s="577" t="s">
        <v>371</v>
      </c>
      <c r="B241" s="578" t="s">
        <v>372</v>
      </c>
      <c r="C241" s="579"/>
      <c r="D241" s="579"/>
      <c r="E241" s="579">
        <f>SUM('BALANZA ACUMULADA'!I255)</f>
        <v>0</v>
      </c>
      <c r="F241" s="579">
        <f>SUM('BALANZA ACUMULADA'!J255)</f>
        <v>0</v>
      </c>
      <c r="G241" s="579">
        <f t="shared" si="88"/>
        <v>0</v>
      </c>
      <c r="H241" s="579"/>
      <c r="I241" s="579"/>
      <c r="J241" s="579"/>
      <c r="K241" s="579">
        <f t="shared" si="89"/>
        <v>0</v>
      </c>
      <c r="L241" s="579"/>
      <c r="M241" s="579"/>
      <c r="N241" s="579">
        <f t="shared" si="90"/>
        <v>0</v>
      </c>
      <c r="O241" s="579"/>
      <c r="P241" s="580"/>
    </row>
    <row r="242" spans="1:16" ht="18" customHeight="1">
      <c r="A242" s="577">
        <v>5514</v>
      </c>
      <c r="B242" s="578" t="s">
        <v>1354</v>
      </c>
      <c r="C242" s="579"/>
      <c r="D242" s="579"/>
      <c r="E242" s="579">
        <f>SUM('BALANZA ACUMULADA'!I256)</f>
        <v>0</v>
      </c>
      <c r="F242" s="579">
        <f>SUM('BALANZA ACUMULADA'!J256)</f>
        <v>0</v>
      </c>
      <c r="G242" s="579">
        <f t="shared" ref="G242" si="101">SUM(C242+E242-F242)</f>
        <v>0</v>
      </c>
      <c r="H242" s="579"/>
      <c r="I242" s="579"/>
      <c r="J242" s="579"/>
      <c r="K242" s="579">
        <f t="shared" ref="K242" si="102">SUM(G242)</f>
        <v>0</v>
      </c>
      <c r="L242" s="579"/>
      <c r="M242" s="579"/>
      <c r="N242" s="579">
        <f t="shared" ref="N242" si="103">SUM(K242)</f>
        <v>0</v>
      </c>
      <c r="O242" s="579"/>
      <c r="P242" s="580"/>
    </row>
    <row r="243" spans="1:16" ht="18" customHeight="1">
      <c r="A243" s="577" t="s">
        <v>373</v>
      </c>
      <c r="B243" s="578" t="s">
        <v>374</v>
      </c>
      <c r="C243" s="579"/>
      <c r="D243" s="579"/>
      <c r="E243" s="579">
        <f>SUM('BALANZA ACUMULADA'!I257)</f>
        <v>0</v>
      </c>
      <c r="F243" s="579">
        <f>SUM('BALANZA ACUMULADA'!J257)</f>
        <v>0</v>
      </c>
      <c r="G243" s="579">
        <f t="shared" si="88"/>
        <v>0</v>
      </c>
      <c r="H243" s="579"/>
      <c r="I243" s="579"/>
      <c r="J243" s="579"/>
      <c r="K243" s="579">
        <f t="shared" si="89"/>
        <v>0</v>
      </c>
      <c r="L243" s="579"/>
      <c r="M243" s="579"/>
      <c r="N243" s="579">
        <f t="shared" si="90"/>
        <v>0</v>
      </c>
      <c r="O243" s="579"/>
      <c r="P243" s="580"/>
    </row>
    <row r="244" spans="1:16" ht="18" customHeight="1">
      <c r="A244" s="577">
        <v>5517</v>
      </c>
      <c r="B244" s="578" t="s">
        <v>856</v>
      </c>
      <c r="C244" s="579"/>
      <c r="D244" s="579"/>
      <c r="E244" s="579">
        <f>SUM('BALANZA ACUMULADA'!I258)</f>
        <v>0</v>
      </c>
      <c r="F244" s="579">
        <f>SUM('BALANZA ACUMULADA'!J258)</f>
        <v>0</v>
      </c>
      <c r="G244" s="579">
        <f t="shared" si="88"/>
        <v>0</v>
      </c>
      <c r="H244" s="579"/>
      <c r="I244" s="579"/>
      <c r="J244" s="579"/>
      <c r="K244" s="579">
        <f t="shared" si="89"/>
        <v>0</v>
      </c>
      <c r="L244" s="579"/>
      <c r="M244" s="579"/>
      <c r="N244" s="579">
        <f t="shared" si="90"/>
        <v>0</v>
      </c>
      <c r="O244" s="579"/>
      <c r="P244" s="580"/>
    </row>
    <row r="245" spans="1:16" ht="18" customHeight="1">
      <c r="A245" s="577">
        <v>5518</v>
      </c>
      <c r="B245" s="578" t="s">
        <v>857</v>
      </c>
      <c r="C245" s="579"/>
      <c r="D245" s="579"/>
      <c r="E245" s="579">
        <f>SUM('BALANZA ACUMULADA'!I259)</f>
        <v>0</v>
      </c>
      <c r="F245" s="579">
        <f>SUM('BALANZA ACUMULADA'!J259)</f>
        <v>0</v>
      </c>
      <c r="G245" s="579">
        <f t="shared" si="88"/>
        <v>0</v>
      </c>
      <c r="H245" s="579"/>
      <c r="I245" s="579"/>
      <c r="J245" s="579"/>
      <c r="K245" s="579">
        <f t="shared" si="89"/>
        <v>0</v>
      </c>
      <c r="L245" s="579"/>
      <c r="M245" s="579"/>
      <c r="N245" s="579">
        <f t="shared" si="90"/>
        <v>0</v>
      </c>
      <c r="O245" s="579"/>
      <c r="P245" s="580"/>
    </row>
    <row r="246" spans="1:16" ht="18" customHeight="1">
      <c r="A246" s="577" t="s">
        <v>379</v>
      </c>
      <c r="B246" s="578" t="s">
        <v>380</v>
      </c>
      <c r="C246" s="579"/>
      <c r="D246" s="579"/>
      <c r="E246" s="579">
        <f>SUM('BALANZA ACUMULADA'!I260)</f>
        <v>0</v>
      </c>
      <c r="F246" s="579">
        <f>SUM('BALANZA ACUMULADA'!J260)</f>
        <v>0</v>
      </c>
      <c r="G246" s="579">
        <f t="shared" si="88"/>
        <v>0</v>
      </c>
      <c r="H246" s="579"/>
      <c r="I246" s="579"/>
      <c r="J246" s="579"/>
      <c r="K246" s="579">
        <f t="shared" si="89"/>
        <v>0</v>
      </c>
      <c r="L246" s="579"/>
      <c r="M246" s="579"/>
      <c r="N246" s="579">
        <f t="shared" si="90"/>
        <v>0</v>
      </c>
      <c r="O246" s="579"/>
      <c r="P246" s="580"/>
    </row>
    <row r="247" spans="1:16" ht="18" customHeight="1">
      <c r="A247" s="577" t="s">
        <v>381</v>
      </c>
      <c r="B247" s="578" t="s">
        <v>382</v>
      </c>
      <c r="C247" s="579"/>
      <c r="D247" s="579"/>
      <c r="E247" s="579">
        <f>SUM('BALANZA ACUMULADA'!I261)</f>
        <v>0</v>
      </c>
      <c r="F247" s="579">
        <f>SUM('BALANZA ACUMULADA'!J261)</f>
        <v>0</v>
      </c>
      <c r="G247" s="579">
        <f t="shared" si="88"/>
        <v>0</v>
      </c>
      <c r="H247" s="579"/>
      <c r="I247" s="579"/>
      <c r="J247" s="579"/>
      <c r="K247" s="579">
        <f t="shared" si="89"/>
        <v>0</v>
      </c>
      <c r="L247" s="579"/>
      <c r="M247" s="579"/>
      <c r="N247" s="579">
        <f t="shared" si="90"/>
        <v>0</v>
      </c>
      <c r="O247" s="579"/>
      <c r="P247" s="580"/>
    </row>
    <row r="248" spans="1:16" ht="18" customHeight="1">
      <c r="A248" s="577">
        <v>5541</v>
      </c>
      <c r="B248" s="578" t="s">
        <v>678</v>
      </c>
      <c r="C248" s="579"/>
      <c r="D248" s="579"/>
      <c r="E248" s="579">
        <f>SUM('BALANZA ACUMULADA'!I262)</f>
        <v>0</v>
      </c>
      <c r="F248" s="579">
        <f>SUM('BALANZA ACUMULADA'!J262)</f>
        <v>0</v>
      </c>
      <c r="G248" s="579">
        <f t="shared" si="88"/>
        <v>0</v>
      </c>
      <c r="H248" s="579"/>
      <c r="I248" s="579"/>
      <c r="J248" s="579"/>
      <c r="K248" s="579">
        <f t="shared" si="89"/>
        <v>0</v>
      </c>
      <c r="L248" s="579"/>
      <c r="M248" s="579"/>
      <c r="N248" s="579">
        <f t="shared" si="90"/>
        <v>0</v>
      </c>
      <c r="O248" s="579"/>
      <c r="P248" s="580"/>
    </row>
    <row r="249" spans="1:16" ht="18" customHeight="1">
      <c r="A249" s="577">
        <v>5551</v>
      </c>
      <c r="B249" s="578" t="s">
        <v>679</v>
      </c>
      <c r="C249" s="579"/>
      <c r="D249" s="579"/>
      <c r="E249" s="579">
        <f>SUM('BALANZA ACUMULADA'!I263)</f>
        <v>0</v>
      </c>
      <c r="F249" s="579">
        <f>SUM('BALANZA ACUMULADA'!J263)</f>
        <v>0</v>
      </c>
      <c r="G249" s="579">
        <f t="shared" si="88"/>
        <v>0</v>
      </c>
      <c r="H249" s="579"/>
      <c r="I249" s="579"/>
      <c r="J249" s="579"/>
      <c r="K249" s="579">
        <f t="shared" si="89"/>
        <v>0</v>
      </c>
      <c r="L249" s="579"/>
      <c r="M249" s="579"/>
      <c r="N249" s="579">
        <f t="shared" si="90"/>
        <v>0</v>
      </c>
      <c r="O249" s="579"/>
      <c r="P249" s="580"/>
    </row>
    <row r="250" spans="1:16" ht="18" customHeight="1">
      <c r="A250" s="577">
        <v>5591</v>
      </c>
      <c r="B250" s="578" t="s">
        <v>858</v>
      </c>
      <c r="C250" s="579"/>
      <c r="D250" s="579"/>
      <c r="E250" s="579">
        <f>SUM('BALANZA ACUMULADA'!I264)</f>
        <v>0</v>
      </c>
      <c r="F250" s="579">
        <f>SUM('BALANZA ACUMULADA'!J264)</f>
        <v>0</v>
      </c>
      <c r="G250" s="579">
        <f t="shared" si="88"/>
        <v>0</v>
      </c>
      <c r="H250" s="579"/>
      <c r="I250" s="579"/>
      <c r="J250" s="579"/>
      <c r="K250" s="579">
        <f t="shared" si="89"/>
        <v>0</v>
      </c>
      <c r="L250" s="579"/>
      <c r="M250" s="579"/>
      <c r="N250" s="579">
        <f t="shared" si="90"/>
        <v>0</v>
      </c>
      <c r="O250" s="579"/>
      <c r="P250" s="580"/>
    </row>
    <row r="251" spans="1:16" ht="18" customHeight="1">
      <c r="A251" s="577" t="s">
        <v>385</v>
      </c>
      <c r="B251" s="578" t="s">
        <v>386</v>
      </c>
      <c r="C251" s="579"/>
      <c r="D251" s="579"/>
      <c r="E251" s="579">
        <f>SUM('BALANZA ACUMULADA'!I265)</f>
        <v>0</v>
      </c>
      <c r="F251" s="579">
        <f>SUM('BALANZA ACUMULADA'!J265)</f>
        <v>0</v>
      </c>
      <c r="G251" s="579">
        <f t="shared" si="88"/>
        <v>0</v>
      </c>
      <c r="H251" s="579"/>
      <c r="I251" s="579"/>
      <c r="J251" s="579"/>
      <c r="K251" s="579">
        <f t="shared" si="89"/>
        <v>0</v>
      </c>
      <c r="L251" s="579"/>
      <c r="M251" s="579"/>
      <c r="N251" s="579">
        <f t="shared" si="90"/>
        <v>0</v>
      </c>
      <c r="O251" s="579"/>
      <c r="P251" s="580"/>
    </row>
    <row r="252" spans="1:16" ht="18" customHeight="1">
      <c r="A252" s="577" t="s">
        <v>387</v>
      </c>
      <c r="B252" s="578" t="s">
        <v>1649</v>
      </c>
      <c r="C252" s="579"/>
      <c r="D252" s="579"/>
      <c r="E252" s="579">
        <f>SUM('BALANZA ACUMULADA'!I266)</f>
        <v>0</v>
      </c>
      <c r="F252" s="579">
        <f>SUM('BALANZA ACUMULADA'!J266)</f>
        <v>0</v>
      </c>
      <c r="G252" s="579">
        <f t="shared" si="88"/>
        <v>0</v>
      </c>
      <c r="H252" s="579"/>
      <c r="I252" s="579"/>
      <c r="J252" s="579"/>
      <c r="K252" s="579">
        <f t="shared" si="89"/>
        <v>0</v>
      </c>
      <c r="L252" s="579"/>
      <c r="M252" s="579"/>
      <c r="N252" s="579">
        <f t="shared" si="90"/>
        <v>0</v>
      </c>
      <c r="O252" s="579"/>
      <c r="P252" s="580"/>
    </row>
    <row r="253" spans="1:16" ht="18" customHeight="1">
      <c r="A253" s="577" t="s">
        <v>388</v>
      </c>
      <c r="B253" s="578" t="s">
        <v>389</v>
      </c>
      <c r="C253" s="579"/>
      <c r="D253" s="579"/>
      <c r="E253" s="579">
        <f>SUM('BALANZA ACUMULADA'!I267)</f>
        <v>0</v>
      </c>
      <c r="F253" s="579">
        <f>SUM('BALANZA ACUMULADA'!J267)</f>
        <v>0</v>
      </c>
      <c r="G253" s="579">
        <f t="shared" si="88"/>
        <v>0</v>
      </c>
      <c r="H253" s="579"/>
      <c r="I253" s="579"/>
      <c r="J253" s="579"/>
      <c r="K253" s="579">
        <f t="shared" si="89"/>
        <v>0</v>
      </c>
      <c r="L253" s="579"/>
      <c r="M253" s="579"/>
      <c r="N253" s="579">
        <f t="shared" si="90"/>
        <v>0</v>
      </c>
      <c r="O253" s="579"/>
      <c r="P253" s="580"/>
    </row>
    <row r="254" spans="1:16" ht="18" customHeight="1">
      <c r="A254" s="577">
        <v>5599</v>
      </c>
      <c r="B254" s="578" t="s">
        <v>859</v>
      </c>
      <c r="C254" s="579"/>
      <c r="D254" s="579"/>
      <c r="E254" s="579">
        <f>SUM('BALANZA ACUMULADA'!I268)</f>
        <v>0</v>
      </c>
      <c r="F254" s="579">
        <f>SUM('BALANZA ACUMULADA'!J268)</f>
        <v>0</v>
      </c>
      <c r="G254" s="579">
        <f t="shared" si="88"/>
        <v>0</v>
      </c>
      <c r="H254" s="579"/>
      <c r="I254" s="579"/>
      <c r="J254" s="579"/>
      <c r="K254" s="579">
        <f t="shared" si="89"/>
        <v>0</v>
      </c>
      <c r="L254" s="579"/>
      <c r="M254" s="579"/>
      <c r="N254" s="579">
        <f t="shared" si="90"/>
        <v>0</v>
      </c>
      <c r="O254" s="579"/>
      <c r="P254" s="580"/>
    </row>
    <row r="255" spans="1:16" ht="18" customHeight="1">
      <c r="A255" s="577">
        <v>5611</v>
      </c>
      <c r="B255" s="578" t="s">
        <v>860</v>
      </c>
      <c r="C255" s="579"/>
      <c r="D255" s="579"/>
      <c r="E255" s="579">
        <f>SUM('BALANZA ACUMULADA'!I269)</f>
        <v>0</v>
      </c>
      <c r="F255" s="579">
        <f>SUM('BALANZA ACUMULADA'!J269)</f>
        <v>0</v>
      </c>
      <c r="G255" s="579">
        <f t="shared" si="88"/>
        <v>0</v>
      </c>
      <c r="H255" s="579"/>
      <c r="I255" s="579"/>
      <c r="J255" s="579"/>
      <c r="K255" s="579">
        <f t="shared" si="89"/>
        <v>0</v>
      </c>
      <c r="L255" s="579"/>
      <c r="M255" s="579"/>
      <c r="N255" s="579">
        <f t="shared" si="90"/>
        <v>0</v>
      </c>
      <c r="O255" s="579"/>
      <c r="P255" s="580"/>
    </row>
    <row r="256" spans="1:16" ht="18" customHeight="1">
      <c r="A256" s="577" t="s">
        <v>861</v>
      </c>
      <c r="B256" s="578" t="s">
        <v>862</v>
      </c>
      <c r="C256" s="579"/>
      <c r="D256" s="579"/>
      <c r="E256" s="579"/>
      <c r="F256" s="579"/>
      <c r="G256" s="579"/>
      <c r="H256" s="579"/>
      <c r="I256" s="579"/>
      <c r="J256" s="579"/>
      <c r="K256" s="579"/>
      <c r="L256" s="579"/>
      <c r="M256" s="579">
        <f>SUM(N257:N304)</f>
        <v>0</v>
      </c>
      <c r="N256" s="579">
        <f>SUM(M305:M373)</f>
        <v>3732738.2299999995</v>
      </c>
      <c r="O256" s="579"/>
      <c r="P256" s="580"/>
    </row>
    <row r="257" spans="1:16" ht="18" customHeight="1">
      <c r="A257" s="577"/>
      <c r="B257" s="578" t="s">
        <v>1610</v>
      </c>
      <c r="C257" s="579"/>
      <c r="D257" s="579"/>
      <c r="E257" s="579"/>
      <c r="F257" s="579"/>
      <c r="G257" s="579"/>
      <c r="H257" s="579"/>
      <c r="I257" s="579"/>
      <c r="J257" s="579"/>
      <c r="K257" s="579"/>
      <c r="L257" s="579"/>
      <c r="M257" s="579"/>
      <c r="N257" s="579">
        <f t="shared" ref="N257:N304" si="104">SUM(M139)</f>
        <v>0</v>
      </c>
      <c r="O257" s="579"/>
      <c r="P257" s="580"/>
    </row>
    <row r="258" spans="1:16" ht="18" customHeight="1">
      <c r="A258" s="577"/>
      <c r="B258" s="578" t="s">
        <v>863</v>
      </c>
      <c r="C258" s="579"/>
      <c r="D258" s="579"/>
      <c r="E258" s="579"/>
      <c r="F258" s="579"/>
      <c r="G258" s="579"/>
      <c r="H258" s="579"/>
      <c r="I258" s="579"/>
      <c r="J258" s="579"/>
      <c r="K258" s="579"/>
      <c r="L258" s="579"/>
      <c r="M258" s="579"/>
      <c r="N258" s="579">
        <f t="shared" si="104"/>
        <v>0</v>
      </c>
      <c r="O258" s="579"/>
      <c r="P258" s="580"/>
    </row>
    <row r="259" spans="1:16" ht="18" customHeight="1">
      <c r="A259" s="581"/>
      <c r="B259" s="578" t="s">
        <v>864</v>
      </c>
      <c r="C259" s="579"/>
      <c r="D259" s="579"/>
      <c r="E259" s="579"/>
      <c r="F259" s="579"/>
      <c r="G259" s="579"/>
      <c r="H259" s="579"/>
      <c r="I259" s="579"/>
      <c r="J259" s="579"/>
      <c r="K259" s="579"/>
      <c r="L259" s="579"/>
      <c r="M259" s="579"/>
      <c r="N259" s="579">
        <f t="shared" si="104"/>
        <v>0</v>
      </c>
      <c r="O259" s="579"/>
      <c r="P259" s="580"/>
    </row>
    <row r="260" spans="1:16" ht="18" customHeight="1">
      <c r="A260" s="581"/>
      <c r="B260" s="578" t="s">
        <v>865</v>
      </c>
      <c r="C260" s="579"/>
      <c r="D260" s="579"/>
      <c r="E260" s="579"/>
      <c r="F260" s="579"/>
      <c r="G260" s="579"/>
      <c r="H260" s="579"/>
      <c r="I260" s="579"/>
      <c r="J260" s="579"/>
      <c r="K260" s="579"/>
      <c r="L260" s="579"/>
      <c r="M260" s="579"/>
      <c r="N260" s="579">
        <f t="shared" si="104"/>
        <v>0</v>
      </c>
      <c r="O260" s="579"/>
      <c r="P260" s="580"/>
    </row>
    <row r="261" spans="1:16" ht="18" customHeight="1">
      <c r="A261" s="581"/>
      <c r="B261" s="578" t="s">
        <v>866</v>
      </c>
      <c r="C261" s="579"/>
      <c r="D261" s="579"/>
      <c r="E261" s="579"/>
      <c r="F261" s="579"/>
      <c r="G261" s="579"/>
      <c r="H261" s="579"/>
      <c r="I261" s="579"/>
      <c r="J261" s="579"/>
      <c r="K261" s="579"/>
      <c r="L261" s="579"/>
      <c r="M261" s="579"/>
      <c r="N261" s="579">
        <f t="shared" si="104"/>
        <v>0</v>
      </c>
      <c r="O261" s="579"/>
      <c r="P261" s="580"/>
    </row>
    <row r="262" spans="1:16" ht="25.5">
      <c r="A262" s="581"/>
      <c r="B262" s="578" t="s">
        <v>1611</v>
      </c>
      <c r="C262" s="579"/>
      <c r="D262" s="579"/>
      <c r="E262" s="579"/>
      <c r="F262" s="579"/>
      <c r="G262" s="579"/>
      <c r="H262" s="579"/>
      <c r="I262" s="579"/>
      <c r="J262" s="579"/>
      <c r="K262" s="579"/>
      <c r="L262" s="579"/>
      <c r="M262" s="579"/>
      <c r="N262" s="579">
        <f t="shared" si="104"/>
        <v>0</v>
      </c>
      <c r="O262" s="579"/>
      <c r="P262" s="580"/>
    </row>
    <row r="263" spans="1:16" ht="18" customHeight="1">
      <c r="A263" s="581"/>
      <c r="B263" s="578" t="s">
        <v>867</v>
      </c>
      <c r="C263" s="579"/>
      <c r="D263" s="579"/>
      <c r="E263" s="579"/>
      <c r="F263" s="579"/>
      <c r="G263" s="579"/>
      <c r="H263" s="579"/>
      <c r="I263" s="579"/>
      <c r="J263" s="579"/>
      <c r="K263" s="579"/>
      <c r="L263" s="579"/>
      <c r="M263" s="579"/>
      <c r="N263" s="579">
        <f t="shared" si="104"/>
        <v>0</v>
      </c>
      <c r="O263" s="579"/>
      <c r="P263" s="580"/>
    </row>
    <row r="264" spans="1:16" ht="18" customHeight="1">
      <c r="A264" s="581"/>
      <c r="B264" s="578" t="s">
        <v>868</v>
      </c>
      <c r="C264" s="579"/>
      <c r="D264" s="579"/>
      <c r="E264" s="579"/>
      <c r="F264" s="579"/>
      <c r="G264" s="579"/>
      <c r="H264" s="579"/>
      <c r="I264" s="579"/>
      <c r="J264" s="579"/>
      <c r="K264" s="579"/>
      <c r="L264" s="579"/>
      <c r="M264" s="579"/>
      <c r="N264" s="579">
        <f t="shared" si="104"/>
        <v>0</v>
      </c>
      <c r="O264" s="579"/>
      <c r="P264" s="580"/>
    </row>
    <row r="265" spans="1:16" ht="18" customHeight="1">
      <c r="A265" s="581"/>
      <c r="B265" s="578" t="s">
        <v>869</v>
      </c>
      <c r="C265" s="579"/>
      <c r="D265" s="579"/>
      <c r="E265" s="579"/>
      <c r="F265" s="579"/>
      <c r="G265" s="579"/>
      <c r="H265" s="579"/>
      <c r="I265" s="579"/>
      <c r="J265" s="579"/>
      <c r="K265" s="579"/>
      <c r="L265" s="579"/>
      <c r="M265" s="579"/>
      <c r="N265" s="579">
        <f t="shared" si="104"/>
        <v>0</v>
      </c>
      <c r="O265" s="579"/>
      <c r="P265" s="580"/>
    </row>
    <row r="266" spans="1:16" ht="25.5">
      <c r="A266" s="581"/>
      <c r="B266" s="578" t="s">
        <v>870</v>
      </c>
      <c r="C266" s="579"/>
      <c r="D266" s="579"/>
      <c r="E266" s="579"/>
      <c r="F266" s="579"/>
      <c r="G266" s="579"/>
      <c r="H266" s="579"/>
      <c r="I266" s="579"/>
      <c r="J266" s="579"/>
      <c r="K266" s="579"/>
      <c r="L266" s="579"/>
      <c r="M266" s="579"/>
      <c r="N266" s="579">
        <f t="shared" si="104"/>
        <v>0</v>
      </c>
      <c r="O266" s="579"/>
      <c r="P266" s="580"/>
    </row>
    <row r="267" spans="1:16" ht="18" customHeight="1">
      <c r="A267" s="581"/>
      <c r="B267" s="578" t="s">
        <v>871</v>
      </c>
      <c r="C267" s="579"/>
      <c r="D267" s="579"/>
      <c r="E267" s="579"/>
      <c r="F267" s="579"/>
      <c r="G267" s="579"/>
      <c r="H267" s="579"/>
      <c r="I267" s="579"/>
      <c r="J267" s="579"/>
      <c r="K267" s="579"/>
      <c r="L267" s="579"/>
      <c r="M267" s="579"/>
      <c r="N267" s="579">
        <f t="shared" si="104"/>
        <v>0</v>
      </c>
      <c r="O267" s="579"/>
      <c r="P267" s="580"/>
    </row>
    <row r="268" spans="1:16" ht="18" customHeight="1">
      <c r="A268" s="581"/>
      <c r="B268" s="578" t="s">
        <v>872</v>
      </c>
      <c r="C268" s="579"/>
      <c r="D268" s="579"/>
      <c r="E268" s="579"/>
      <c r="F268" s="579"/>
      <c r="G268" s="579"/>
      <c r="H268" s="579"/>
      <c r="I268" s="579"/>
      <c r="J268" s="579"/>
      <c r="K268" s="579"/>
      <c r="L268" s="579"/>
      <c r="M268" s="579"/>
      <c r="N268" s="579">
        <f t="shared" si="104"/>
        <v>0</v>
      </c>
      <c r="O268" s="579"/>
      <c r="P268" s="580"/>
    </row>
    <row r="269" spans="1:16" ht="18" customHeight="1">
      <c r="A269" s="581"/>
      <c r="B269" s="578" t="s">
        <v>873</v>
      </c>
      <c r="C269" s="579"/>
      <c r="D269" s="579"/>
      <c r="E269" s="579"/>
      <c r="F269" s="579"/>
      <c r="G269" s="579"/>
      <c r="H269" s="579"/>
      <c r="I269" s="579"/>
      <c r="J269" s="579"/>
      <c r="K269" s="579"/>
      <c r="L269" s="579"/>
      <c r="M269" s="579"/>
      <c r="N269" s="579">
        <f t="shared" si="104"/>
        <v>0</v>
      </c>
      <c r="O269" s="579"/>
      <c r="P269" s="580"/>
    </row>
    <row r="270" spans="1:16">
      <c r="A270" s="581"/>
      <c r="B270" s="578" t="s">
        <v>1634</v>
      </c>
      <c r="C270" s="579"/>
      <c r="D270" s="579"/>
      <c r="E270" s="579"/>
      <c r="F270" s="579"/>
      <c r="G270" s="579"/>
      <c r="H270" s="579"/>
      <c r="I270" s="579"/>
      <c r="J270" s="579"/>
      <c r="K270" s="579"/>
      <c r="L270" s="579"/>
      <c r="M270" s="579"/>
      <c r="N270" s="579">
        <f t="shared" si="104"/>
        <v>0</v>
      </c>
      <c r="O270" s="579"/>
      <c r="P270" s="580"/>
    </row>
    <row r="271" spans="1:16" ht="25.5">
      <c r="A271" s="581"/>
      <c r="B271" s="578" t="s">
        <v>1636</v>
      </c>
      <c r="C271" s="579"/>
      <c r="D271" s="579"/>
      <c r="E271" s="579"/>
      <c r="F271" s="579"/>
      <c r="G271" s="579"/>
      <c r="H271" s="579"/>
      <c r="I271" s="579"/>
      <c r="J271" s="579"/>
      <c r="K271" s="579"/>
      <c r="L271" s="579"/>
      <c r="M271" s="579"/>
      <c r="N271" s="579">
        <f t="shared" si="104"/>
        <v>0</v>
      </c>
      <c r="O271" s="579"/>
      <c r="P271" s="580"/>
    </row>
    <row r="272" spans="1:16" ht="18" customHeight="1">
      <c r="A272" s="581"/>
      <c r="B272" s="578" t="s">
        <v>874</v>
      </c>
      <c r="C272" s="579"/>
      <c r="D272" s="579"/>
      <c r="E272" s="579"/>
      <c r="F272" s="579"/>
      <c r="G272" s="579"/>
      <c r="H272" s="579"/>
      <c r="I272" s="579"/>
      <c r="J272" s="579"/>
      <c r="K272" s="579"/>
      <c r="L272" s="579"/>
      <c r="M272" s="579"/>
      <c r="N272" s="579">
        <f t="shared" si="104"/>
        <v>0</v>
      </c>
      <c r="O272" s="579"/>
      <c r="P272" s="580"/>
    </row>
    <row r="273" spans="1:16" ht="18" customHeight="1">
      <c r="A273" s="581"/>
      <c r="B273" s="578" t="s">
        <v>875</v>
      </c>
      <c r="C273" s="579"/>
      <c r="D273" s="579"/>
      <c r="E273" s="579"/>
      <c r="F273" s="579"/>
      <c r="G273" s="579"/>
      <c r="H273" s="579"/>
      <c r="I273" s="579"/>
      <c r="J273" s="579"/>
      <c r="K273" s="579"/>
      <c r="L273" s="579"/>
      <c r="M273" s="579"/>
      <c r="N273" s="579">
        <f t="shared" si="104"/>
        <v>0</v>
      </c>
      <c r="O273" s="579"/>
      <c r="P273" s="580"/>
    </row>
    <row r="274" spans="1:16" ht="18" customHeight="1">
      <c r="A274" s="581"/>
      <c r="B274" s="578" t="s">
        <v>876</v>
      </c>
      <c r="C274" s="579"/>
      <c r="D274" s="579"/>
      <c r="E274" s="579"/>
      <c r="F274" s="579"/>
      <c r="G274" s="579"/>
      <c r="H274" s="579"/>
      <c r="I274" s="579"/>
      <c r="J274" s="579"/>
      <c r="K274" s="579"/>
      <c r="L274" s="579"/>
      <c r="M274" s="579"/>
      <c r="N274" s="579">
        <f t="shared" si="104"/>
        <v>0</v>
      </c>
      <c r="O274" s="579"/>
      <c r="P274" s="580"/>
    </row>
    <row r="275" spans="1:16" ht="18" customHeight="1">
      <c r="A275" s="581"/>
      <c r="B275" s="578" t="s">
        <v>877</v>
      </c>
      <c r="C275" s="579"/>
      <c r="D275" s="579"/>
      <c r="E275" s="579"/>
      <c r="F275" s="579"/>
      <c r="G275" s="579"/>
      <c r="H275" s="579"/>
      <c r="I275" s="579"/>
      <c r="J275" s="579"/>
      <c r="K275" s="579"/>
      <c r="L275" s="579"/>
      <c r="M275" s="579"/>
      <c r="N275" s="579">
        <f t="shared" si="104"/>
        <v>0</v>
      </c>
      <c r="O275" s="579"/>
      <c r="P275" s="580"/>
    </row>
    <row r="276" spans="1:16" ht="25.5">
      <c r="A276" s="581"/>
      <c r="B276" s="578" t="s">
        <v>1640</v>
      </c>
      <c r="C276" s="579"/>
      <c r="D276" s="579"/>
      <c r="E276" s="579"/>
      <c r="F276" s="579"/>
      <c r="G276" s="579"/>
      <c r="H276" s="579"/>
      <c r="I276" s="579"/>
      <c r="J276" s="579"/>
      <c r="K276" s="579"/>
      <c r="L276" s="579"/>
      <c r="M276" s="579"/>
      <c r="N276" s="579">
        <f t="shared" si="104"/>
        <v>0</v>
      </c>
      <c r="O276" s="579"/>
      <c r="P276" s="580"/>
    </row>
    <row r="277" spans="1:16" ht="18" customHeight="1">
      <c r="A277" s="581"/>
      <c r="B277" s="578" t="s">
        <v>878</v>
      </c>
      <c r="C277" s="579"/>
      <c r="D277" s="579"/>
      <c r="E277" s="579"/>
      <c r="F277" s="579"/>
      <c r="G277" s="579"/>
      <c r="H277" s="579"/>
      <c r="I277" s="579"/>
      <c r="J277" s="579"/>
      <c r="K277" s="579"/>
      <c r="L277" s="579"/>
      <c r="M277" s="579"/>
      <c r="N277" s="579">
        <f t="shared" si="104"/>
        <v>0</v>
      </c>
      <c r="O277" s="579"/>
      <c r="P277" s="580"/>
    </row>
    <row r="278" spans="1:16" ht="18" customHeight="1">
      <c r="A278" s="581"/>
      <c r="B278" s="578" t="s">
        <v>879</v>
      </c>
      <c r="C278" s="579"/>
      <c r="D278" s="579"/>
      <c r="E278" s="579"/>
      <c r="F278" s="579"/>
      <c r="G278" s="579"/>
      <c r="H278" s="579"/>
      <c r="I278" s="579"/>
      <c r="J278" s="579"/>
      <c r="K278" s="579"/>
      <c r="L278" s="579"/>
      <c r="M278" s="579"/>
      <c r="N278" s="579">
        <f t="shared" si="104"/>
        <v>0</v>
      </c>
      <c r="O278" s="579"/>
      <c r="P278" s="580"/>
    </row>
    <row r="279" spans="1:16" ht="18" customHeight="1">
      <c r="A279" s="581"/>
      <c r="B279" s="578" t="s">
        <v>880</v>
      </c>
      <c r="C279" s="579"/>
      <c r="D279" s="579"/>
      <c r="E279" s="579"/>
      <c r="F279" s="579"/>
      <c r="G279" s="579"/>
      <c r="H279" s="579"/>
      <c r="I279" s="579"/>
      <c r="J279" s="579"/>
      <c r="K279" s="579"/>
      <c r="L279" s="579"/>
      <c r="M279" s="579"/>
      <c r="N279" s="579">
        <f t="shared" si="104"/>
        <v>0</v>
      </c>
      <c r="O279" s="579"/>
      <c r="P279" s="580"/>
    </row>
    <row r="280" spans="1:16" ht="25.5">
      <c r="A280" s="581"/>
      <c r="B280" s="578" t="s">
        <v>1614</v>
      </c>
      <c r="C280" s="579"/>
      <c r="D280" s="579"/>
      <c r="E280" s="579"/>
      <c r="F280" s="579"/>
      <c r="G280" s="579"/>
      <c r="H280" s="579"/>
      <c r="I280" s="579"/>
      <c r="J280" s="579"/>
      <c r="K280" s="579"/>
      <c r="L280" s="579"/>
      <c r="M280" s="579"/>
      <c r="N280" s="579">
        <f t="shared" si="104"/>
        <v>0</v>
      </c>
      <c r="O280" s="579"/>
      <c r="P280" s="580"/>
    </row>
    <row r="281" spans="1:16" ht="25.5">
      <c r="A281" s="581"/>
      <c r="B281" s="578" t="s">
        <v>1616</v>
      </c>
      <c r="C281" s="579"/>
      <c r="D281" s="579"/>
      <c r="E281" s="579"/>
      <c r="F281" s="579"/>
      <c r="G281" s="579"/>
      <c r="H281" s="579"/>
      <c r="I281" s="579"/>
      <c r="J281" s="579"/>
      <c r="K281" s="579"/>
      <c r="L281" s="579"/>
      <c r="M281" s="579"/>
      <c r="N281" s="579">
        <f t="shared" si="104"/>
        <v>0</v>
      </c>
      <c r="O281" s="579"/>
      <c r="P281" s="580"/>
    </row>
    <row r="282" spans="1:16" ht="25.5">
      <c r="A282" s="581"/>
      <c r="B282" s="578" t="s">
        <v>1618</v>
      </c>
      <c r="C282" s="579"/>
      <c r="D282" s="579"/>
      <c r="E282" s="579"/>
      <c r="F282" s="579"/>
      <c r="G282" s="579"/>
      <c r="H282" s="579"/>
      <c r="I282" s="579"/>
      <c r="J282" s="579"/>
      <c r="K282" s="579"/>
      <c r="L282" s="579"/>
      <c r="M282" s="579"/>
      <c r="N282" s="579">
        <f t="shared" si="104"/>
        <v>0</v>
      </c>
      <c r="O282" s="579"/>
      <c r="P282" s="580"/>
    </row>
    <row r="283" spans="1:16" ht="25.5">
      <c r="A283" s="581"/>
      <c r="B283" s="578" t="s">
        <v>1620</v>
      </c>
      <c r="C283" s="579"/>
      <c r="D283" s="579"/>
      <c r="E283" s="579"/>
      <c r="F283" s="579"/>
      <c r="G283" s="579"/>
      <c r="H283" s="579"/>
      <c r="I283" s="579"/>
      <c r="J283" s="579"/>
      <c r="K283" s="579"/>
      <c r="L283" s="579"/>
      <c r="M283" s="579"/>
      <c r="N283" s="579">
        <f t="shared" si="104"/>
        <v>0</v>
      </c>
      <c r="O283" s="579"/>
      <c r="P283" s="580"/>
    </row>
    <row r="284" spans="1:16" ht="25.5">
      <c r="A284" s="581"/>
      <c r="B284" s="578" t="s">
        <v>1626</v>
      </c>
      <c r="C284" s="579"/>
      <c r="D284" s="579"/>
      <c r="E284" s="579"/>
      <c r="F284" s="579"/>
      <c r="G284" s="579"/>
      <c r="H284" s="579"/>
      <c r="I284" s="579"/>
      <c r="J284" s="579"/>
      <c r="K284" s="579"/>
      <c r="L284" s="579"/>
      <c r="M284" s="579"/>
      <c r="N284" s="579">
        <f t="shared" si="104"/>
        <v>0</v>
      </c>
      <c r="O284" s="579"/>
      <c r="P284" s="580"/>
    </row>
    <row r="285" spans="1:16" ht="18" customHeight="1">
      <c r="A285" s="581"/>
      <c r="B285" s="578" t="s">
        <v>881</v>
      </c>
      <c r="C285" s="579"/>
      <c r="D285" s="579"/>
      <c r="E285" s="579"/>
      <c r="F285" s="579"/>
      <c r="G285" s="579"/>
      <c r="H285" s="579"/>
      <c r="I285" s="579"/>
      <c r="J285" s="579"/>
      <c r="K285" s="579"/>
      <c r="L285" s="579"/>
      <c r="M285" s="579"/>
      <c r="N285" s="579">
        <f t="shared" si="104"/>
        <v>0</v>
      </c>
      <c r="O285" s="579"/>
      <c r="P285" s="580"/>
    </row>
    <row r="286" spans="1:16" ht="18" customHeight="1">
      <c r="A286" s="581"/>
      <c r="B286" s="578" t="s">
        <v>882</v>
      </c>
      <c r="C286" s="579"/>
      <c r="D286" s="579"/>
      <c r="E286" s="579"/>
      <c r="F286" s="579"/>
      <c r="G286" s="579"/>
      <c r="H286" s="579"/>
      <c r="I286" s="579"/>
      <c r="J286" s="579"/>
      <c r="K286" s="579"/>
      <c r="L286" s="579"/>
      <c r="M286" s="579"/>
      <c r="N286" s="579">
        <f t="shared" si="104"/>
        <v>0</v>
      </c>
      <c r="O286" s="579"/>
      <c r="P286" s="580"/>
    </row>
    <row r="287" spans="1:16" ht="18" customHeight="1">
      <c r="A287" s="581"/>
      <c r="B287" s="578" t="s">
        <v>883</v>
      </c>
      <c r="C287" s="579"/>
      <c r="D287" s="579"/>
      <c r="E287" s="579"/>
      <c r="F287" s="579"/>
      <c r="G287" s="579"/>
      <c r="H287" s="579"/>
      <c r="I287" s="579"/>
      <c r="J287" s="579"/>
      <c r="K287" s="579"/>
      <c r="L287" s="579"/>
      <c r="M287" s="579"/>
      <c r="N287" s="579">
        <f t="shared" si="104"/>
        <v>0</v>
      </c>
      <c r="O287" s="579"/>
      <c r="P287" s="580"/>
    </row>
    <row r="288" spans="1:16" ht="18" customHeight="1">
      <c r="A288" s="581"/>
      <c r="B288" s="578" t="s">
        <v>1539</v>
      </c>
      <c r="C288" s="579"/>
      <c r="D288" s="579"/>
      <c r="E288" s="579"/>
      <c r="F288" s="579"/>
      <c r="G288" s="579"/>
      <c r="H288" s="579"/>
      <c r="I288" s="579"/>
      <c r="J288" s="579"/>
      <c r="K288" s="579"/>
      <c r="L288" s="579"/>
      <c r="M288" s="579"/>
      <c r="N288" s="579">
        <f t="shared" si="104"/>
        <v>0</v>
      </c>
      <c r="O288" s="579"/>
      <c r="P288" s="580"/>
    </row>
    <row r="289" spans="1:16" ht="18" customHeight="1">
      <c r="A289" s="581"/>
      <c r="B289" s="578" t="s">
        <v>1629</v>
      </c>
      <c r="C289" s="579"/>
      <c r="D289" s="579"/>
      <c r="E289" s="579"/>
      <c r="F289" s="579"/>
      <c r="G289" s="579"/>
      <c r="H289" s="579"/>
      <c r="I289" s="579"/>
      <c r="J289" s="579"/>
      <c r="K289" s="579"/>
      <c r="L289" s="579"/>
      <c r="M289" s="579"/>
      <c r="N289" s="579">
        <f t="shared" si="104"/>
        <v>0</v>
      </c>
      <c r="O289" s="579"/>
      <c r="P289" s="580"/>
    </row>
    <row r="290" spans="1:16" ht="18" customHeight="1">
      <c r="A290" s="581"/>
      <c r="B290" s="578" t="s">
        <v>1643</v>
      </c>
      <c r="C290" s="579"/>
      <c r="D290" s="579"/>
      <c r="E290" s="579"/>
      <c r="F290" s="579"/>
      <c r="G290" s="579"/>
      <c r="H290" s="579"/>
      <c r="I290" s="579"/>
      <c r="J290" s="579"/>
      <c r="K290" s="579"/>
      <c r="L290" s="579"/>
      <c r="M290" s="579"/>
      <c r="N290" s="579">
        <f t="shared" si="104"/>
        <v>0</v>
      </c>
      <c r="O290" s="579"/>
      <c r="P290" s="580"/>
    </row>
    <row r="291" spans="1:16" ht="18" customHeight="1">
      <c r="A291" s="581"/>
      <c r="B291" s="578" t="s">
        <v>884</v>
      </c>
      <c r="C291" s="579"/>
      <c r="D291" s="579"/>
      <c r="E291" s="579"/>
      <c r="F291" s="579"/>
      <c r="G291" s="579"/>
      <c r="H291" s="579"/>
      <c r="I291" s="579"/>
      <c r="J291" s="579"/>
      <c r="K291" s="579"/>
      <c r="L291" s="579"/>
      <c r="M291" s="579"/>
      <c r="N291" s="579">
        <f t="shared" si="104"/>
        <v>0</v>
      </c>
      <c r="O291" s="579"/>
      <c r="P291" s="580"/>
    </row>
    <row r="292" spans="1:16" ht="18" customHeight="1">
      <c r="A292" s="581"/>
      <c r="B292" s="578" t="s">
        <v>1540</v>
      </c>
      <c r="C292" s="579"/>
      <c r="D292" s="579"/>
      <c r="E292" s="579"/>
      <c r="F292" s="579"/>
      <c r="G292" s="579"/>
      <c r="H292" s="579"/>
      <c r="I292" s="579"/>
      <c r="J292" s="579"/>
      <c r="K292" s="579"/>
      <c r="L292" s="579"/>
      <c r="M292" s="579"/>
      <c r="N292" s="579">
        <f t="shared" si="104"/>
        <v>0</v>
      </c>
      <c r="O292" s="579"/>
      <c r="P292" s="580"/>
    </row>
    <row r="293" spans="1:16" ht="18" customHeight="1">
      <c r="A293" s="581"/>
      <c r="B293" s="578" t="s">
        <v>1631</v>
      </c>
      <c r="C293" s="579"/>
      <c r="D293" s="579"/>
      <c r="E293" s="579"/>
      <c r="F293" s="579"/>
      <c r="G293" s="579"/>
      <c r="H293" s="579"/>
      <c r="I293" s="579"/>
      <c r="J293" s="579"/>
      <c r="K293" s="579"/>
      <c r="L293" s="579"/>
      <c r="M293" s="579"/>
      <c r="N293" s="579">
        <f t="shared" si="104"/>
        <v>0</v>
      </c>
      <c r="O293" s="579"/>
      <c r="P293" s="580"/>
    </row>
    <row r="294" spans="1:16" ht="18" customHeight="1">
      <c r="A294" s="581"/>
      <c r="B294" s="578" t="s">
        <v>885</v>
      </c>
      <c r="C294" s="579"/>
      <c r="D294" s="579"/>
      <c r="E294" s="579"/>
      <c r="F294" s="579"/>
      <c r="G294" s="579"/>
      <c r="H294" s="579"/>
      <c r="I294" s="579"/>
      <c r="J294" s="579"/>
      <c r="K294" s="579"/>
      <c r="L294" s="579"/>
      <c r="M294" s="579"/>
      <c r="N294" s="579">
        <f t="shared" si="104"/>
        <v>0</v>
      </c>
      <c r="O294" s="579"/>
      <c r="P294" s="580"/>
    </row>
    <row r="295" spans="1:16" ht="18" customHeight="1">
      <c r="A295" s="581"/>
      <c r="B295" s="578" t="s">
        <v>1489</v>
      </c>
      <c r="C295" s="579"/>
      <c r="D295" s="579"/>
      <c r="E295" s="579"/>
      <c r="F295" s="579"/>
      <c r="G295" s="579"/>
      <c r="H295" s="579"/>
      <c r="I295" s="579"/>
      <c r="J295" s="579"/>
      <c r="K295" s="579"/>
      <c r="L295" s="579"/>
      <c r="M295" s="579"/>
      <c r="N295" s="579">
        <f t="shared" si="104"/>
        <v>0</v>
      </c>
      <c r="O295" s="579"/>
      <c r="P295" s="580"/>
    </row>
    <row r="296" spans="1:16" ht="18" customHeight="1">
      <c r="A296" s="581"/>
      <c r="B296" s="578" t="s">
        <v>1490</v>
      </c>
      <c r="C296" s="579"/>
      <c r="D296" s="579"/>
      <c r="E296" s="579"/>
      <c r="F296" s="579"/>
      <c r="G296" s="579"/>
      <c r="H296" s="579"/>
      <c r="I296" s="579"/>
      <c r="J296" s="579"/>
      <c r="K296" s="579"/>
      <c r="L296" s="579"/>
      <c r="M296" s="579"/>
      <c r="N296" s="579">
        <f t="shared" si="104"/>
        <v>0</v>
      </c>
      <c r="O296" s="579"/>
      <c r="P296" s="580"/>
    </row>
    <row r="297" spans="1:16" ht="25.5">
      <c r="A297" s="581"/>
      <c r="B297" s="578" t="s">
        <v>1491</v>
      </c>
      <c r="C297" s="579"/>
      <c r="D297" s="579"/>
      <c r="E297" s="579"/>
      <c r="F297" s="579"/>
      <c r="G297" s="579"/>
      <c r="H297" s="579"/>
      <c r="I297" s="579"/>
      <c r="J297" s="579"/>
      <c r="K297" s="579"/>
      <c r="L297" s="579"/>
      <c r="M297" s="579"/>
      <c r="N297" s="579">
        <f t="shared" si="104"/>
        <v>0</v>
      </c>
      <c r="O297" s="579"/>
      <c r="P297" s="580"/>
    </row>
    <row r="298" spans="1:16" ht="25.5">
      <c r="A298" s="581"/>
      <c r="B298" s="578" t="s">
        <v>1492</v>
      </c>
      <c r="C298" s="579"/>
      <c r="D298" s="579"/>
      <c r="E298" s="579"/>
      <c r="F298" s="579"/>
      <c r="G298" s="579"/>
      <c r="H298" s="579"/>
      <c r="I298" s="579"/>
      <c r="J298" s="579"/>
      <c r="K298" s="579"/>
      <c r="L298" s="579"/>
      <c r="M298" s="579"/>
      <c r="N298" s="579">
        <f t="shared" si="104"/>
        <v>0</v>
      </c>
      <c r="O298" s="579"/>
      <c r="P298" s="580"/>
    </row>
    <row r="299" spans="1:16" ht="25.5">
      <c r="A299" s="581"/>
      <c r="B299" s="578" t="s">
        <v>1493</v>
      </c>
      <c r="C299" s="579"/>
      <c r="D299" s="579"/>
      <c r="E299" s="579"/>
      <c r="F299" s="579"/>
      <c r="G299" s="579"/>
      <c r="H299" s="579"/>
      <c r="I299" s="579"/>
      <c r="J299" s="579"/>
      <c r="K299" s="579"/>
      <c r="L299" s="579"/>
      <c r="M299" s="579"/>
      <c r="N299" s="579">
        <f t="shared" si="104"/>
        <v>0</v>
      </c>
      <c r="O299" s="579"/>
      <c r="P299" s="580"/>
    </row>
    <row r="300" spans="1:16" ht="18" customHeight="1">
      <c r="A300" s="581"/>
      <c r="B300" s="578" t="s">
        <v>1494</v>
      </c>
      <c r="C300" s="579"/>
      <c r="D300" s="579"/>
      <c r="E300" s="579"/>
      <c r="F300" s="579"/>
      <c r="G300" s="579"/>
      <c r="H300" s="579"/>
      <c r="I300" s="579"/>
      <c r="J300" s="579"/>
      <c r="K300" s="579"/>
      <c r="L300" s="579"/>
      <c r="M300" s="579"/>
      <c r="N300" s="579">
        <f t="shared" si="104"/>
        <v>0</v>
      </c>
      <c r="O300" s="579"/>
      <c r="P300" s="580"/>
    </row>
    <row r="301" spans="1:16" ht="18" customHeight="1">
      <c r="A301" s="581"/>
      <c r="B301" s="578" t="s">
        <v>886</v>
      </c>
      <c r="C301" s="579"/>
      <c r="D301" s="579"/>
      <c r="E301" s="579"/>
      <c r="F301" s="579"/>
      <c r="G301" s="579"/>
      <c r="H301" s="579"/>
      <c r="I301" s="579"/>
      <c r="J301" s="579"/>
      <c r="K301" s="579"/>
      <c r="L301" s="579"/>
      <c r="M301" s="579"/>
      <c r="N301" s="579">
        <f t="shared" si="104"/>
        <v>0</v>
      </c>
      <c r="O301" s="579"/>
      <c r="P301" s="580"/>
    </row>
    <row r="302" spans="1:16" ht="18" customHeight="1">
      <c r="A302" s="581"/>
      <c r="B302" s="578" t="s">
        <v>887</v>
      </c>
      <c r="C302" s="579"/>
      <c r="D302" s="579"/>
      <c r="E302" s="579"/>
      <c r="F302" s="579"/>
      <c r="G302" s="579"/>
      <c r="H302" s="579"/>
      <c r="I302" s="579"/>
      <c r="J302" s="579"/>
      <c r="K302" s="579"/>
      <c r="L302" s="579"/>
      <c r="M302" s="579"/>
      <c r="N302" s="579">
        <f t="shared" si="104"/>
        <v>0</v>
      </c>
      <c r="O302" s="579"/>
      <c r="P302" s="580"/>
    </row>
    <row r="303" spans="1:16" ht="18" customHeight="1">
      <c r="A303" s="581"/>
      <c r="B303" s="578" t="s">
        <v>1646</v>
      </c>
      <c r="C303" s="579"/>
      <c r="D303" s="579"/>
      <c r="E303" s="579"/>
      <c r="F303" s="579"/>
      <c r="G303" s="579"/>
      <c r="H303" s="579"/>
      <c r="I303" s="579"/>
      <c r="J303" s="579"/>
      <c r="K303" s="579"/>
      <c r="L303" s="579"/>
      <c r="M303" s="579"/>
      <c r="N303" s="579">
        <f t="shared" si="104"/>
        <v>0</v>
      </c>
      <c r="O303" s="579"/>
      <c r="P303" s="580"/>
    </row>
    <row r="304" spans="1:16" ht="18" customHeight="1">
      <c r="A304" s="581"/>
      <c r="B304" s="578" t="s">
        <v>888</v>
      </c>
      <c r="C304" s="579"/>
      <c r="D304" s="579"/>
      <c r="E304" s="579"/>
      <c r="F304" s="579"/>
      <c r="G304" s="579"/>
      <c r="H304" s="579"/>
      <c r="I304" s="579"/>
      <c r="J304" s="579"/>
      <c r="K304" s="579"/>
      <c r="L304" s="579"/>
      <c r="M304" s="579"/>
      <c r="N304" s="579">
        <f t="shared" si="104"/>
        <v>0</v>
      </c>
      <c r="O304" s="579"/>
      <c r="P304" s="580"/>
    </row>
    <row r="305" spans="1:16" ht="18" customHeight="1">
      <c r="A305" s="581"/>
      <c r="B305" s="578" t="s">
        <v>889</v>
      </c>
      <c r="C305" s="579"/>
      <c r="D305" s="579"/>
      <c r="E305" s="579"/>
      <c r="F305" s="579"/>
      <c r="G305" s="579"/>
      <c r="H305" s="579"/>
      <c r="I305" s="579"/>
      <c r="J305" s="579"/>
      <c r="K305" s="579"/>
      <c r="L305" s="579"/>
      <c r="M305" s="579">
        <f t="shared" ref="M305:M336" si="105">SUM(N187)</f>
        <v>756021.75</v>
      </c>
      <c r="N305" s="579"/>
      <c r="O305" s="579"/>
      <c r="P305" s="580"/>
    </row>
    <row r="306" spans="1:16" ht="18" customHeight="1">
      <c r="A306" s="581"/>
      <c r="B306" s="578" t="s">
        <v>890</v>
      </c>
      <c r="C306" s="579"/>
      <c r="D306" s="579"/>
      <c r="E306" s="579"/>
      <c r="F306" s="579"/>
      <c r="G306" s="579"/>
      <c r="H306" s="579"/>
      <c r="I306" s="579"/>
      <c r="J306" s="579"/>
      <c r="K306" s="579"/>
      <c r="L306" s="579"/>
      <c r="M306" s="579">
        <f t="shared" si="105"/>
        <v>0</v>
      </c>
      <c r="N306" s="579"/>
      <c r="O306" s="579"/>
      <c r="P306" s="580"/>
    </row>
    <row r="307" spans="1:16" ht="18" customHeight="1">
      <c r="A307" s="581"/>
      <c r="B307" s="578" t="s">
        <v>891</v>
      </c>
      <c r="C307" s="579"/>
      <c r="D307" s="579"/>
      <c r="E307" s="579"/>
      <c r="F307" s="579"/>
      <c r="G307" s="579"/>
      <c r="H307" s="579"/>
      <c r="I307" s="579"/>
      <c r="J307" s="579"/>
      <c r="K307" s="579"/>
      <c r="L307" s="579"/>
      <c r="M307" s="579">
        <f t="shared" si="105"/>
        <v>749590.51</v>
      </c>
      <c r="N307" s="579"/>
      <c r="O307" s="579"/>
      <c r="P307" s="580"/>
    </row>
    <row r="308" spans="1:16" ht="18" customHeight="1">
      <c r="A308" s="581"/>
      <c r="B308" s="578" t="s">
        <v>892</v>
      </c>
      <c r="C308" s="579"/>
      <c r="D308" s="579"/>
      <c r="E308" s="579"/>
      <c r="F308" s="579"/>
      <c r="G308" s="579"/>
      <c r="H308" s="579"/>
      <c r="I308" s="579"/>
      <c r="J308" s="579"/>
      <c r="K308" s="579"/>
      <c r="L308" s="579"/>
      <c r="M308" s="579">
        <f t="shared" si="105"/>
        <v>92419.57</v>
      </c>
      <c r="N308" s="579"/>
      <c r="O308" s="579"/>
      <c r="P308" s="580"/>
    </row>
    <row r="309" spans="1:16" ht="18" customHeight="1">
      <c r="A309" s="581"/>
      <c r="B309" s="578" t="s">
        <v>893</v>
      </c>
      <c r="C309" s="579"/>
      <c r="D309" s="579"/>
      <c r="E309" s="579"/>
      <c r="F309" s="579"/>
      <c r="G309" s="579"/>
      <c r="H309" s="579"/>
      <c r="I309" s="579"/>
      <c r="J309" s="579"/>
      <c r="K309" s="579"/>
      <c r="L309" s="579"/>
      <c r="M309" s="579">
        <f t="shared" si="105"/>
        <v>142854</v>
      </c>
      <c r="N309" s="579"/>
      <c r="O309" s="579"/>
      <c r="P309" s="580"/>
    </row>
    <row r="310" spans="1:16" ht="18" customHeight="1">
      <c r="A310" s="581"/>
      <c r="B310" s="578" t="s">
        <v>894</v>
      </c>
      <c r="C310" s="579"/>
      <c r="D310" s="579"/>
      <c r="E310" s="579"/>
      <c r="F310" s="579"/>
      <c r="G310" s="579"/>
      <c r="H310" s="579"/>
      <c r="I310" s="579"/>
      <c r="J310" s="579"/>
      <c r="K310" s="579"/>
      <c r="L310" s="579"/>
      <c r="M310" s="579">
        <f t="shared" si="105"/>
        <v>0</v>
      </c>
      <c r="N310" s="579"/>
      <c r="O310" s="579"/>
      <c r="P310" s="580"/>
    </row>
    <row r="311" spans="1:16" ht="18" customHeight="1">
      <c r="A311" s="581"/>
      <c r="B311" s="578" t="s">
        <v>895</v>
      </c>
      <c r="C311" s="579"/>
      <c r="D311" s="579"/>
      <c r="E311" s="579"/>
      <c r="F311" s="579"/>
      <c r="G311" s="579"/>
      <c r="H311" s="579"/>
      <c r="I311" s="579"/>
      <c r="J311" s="579"/>
      <c r="K311" s="579"/>
      <c r="L311" s="579"/>
      <c r="M311" s="579">
        <f t="shared" si="105"/>
        <v>150726.38</v>
      </c>
      <c r="N311" s="579"/>
      <c r="O311" s="579"/>
      <c r="P311" s="580"/>
    </row>
    <row r="312" spans="1:16" ht="18" customHeight="1">
      <c r="A312" s="581"/>
      <c r="B312" s="578" t="s">
        <v>896</v>
      </c>
      <c r="C312" s="579"/>
      <c r="D312" s="579"/>
      <c r="E312" s="579"/>
      <c r="F312" s="579"/>
      <c r="G312" s="579"/>
      <c r="H312" s="579"/>
      <c r="I312" s="579"/>
      <c r="J312" s="579"/>
      <c r="K312" s="579"/>
      <c r="L312" s="579"/>
      <c r="M312" s="579">
        <f t="shared" si="105"/>
        <v>23384.720000000001</v>
      </c>
      <c r="N312" s="579"/>
      <c r="O312" s="579"/>
      <c r="P312" s="580"/>
    </row>
    <row r="313" spans="1:16" ht="18" customHeight="1">
      <c r="A313" s="581"/>
      <c r="B313" s="578" t="s">
        <v>897</v>
      </c>
      <c r="C313" s="579"/>
      <c r="D313" s="579"/>
      <c r="E313" s="579"/>
      <c r="F313" s="579"/>
      <c r="G313" s="579"/>
      <c r="H313" s="579"/>
      <c r="I313" s="579"/>
      <c r="J313" s="579"/>
      <c r="K313" s="579"/>
      <c r="L313" s="579"/>
      <c r="M313" s="579">
        <f t="shared" si="105"/>
        <v>0</v>
      </c>
      <c r="N313" s="579"/>
      <c r="O313" s="579"/>
      <c r="P313" s="580"/>
    </row>
    <row r="314" spans="1:16" ht="18" customHeight="1">
      <c r="A314" s="581"/>
      <c r="B314" s="578" t="s">
        <v>898</v>
      </c>
      <c r="C314" s="579"/>
      <c r="D314" s="579"/>
      <c r="E314" s="579"/>
      <c r="F314" s="579"/>
      <c r="G314" s="579"/>
      <c r="H314" s="579"/>
      <c r="I314" s="579"/>
      <c r="J314" s="579"/>
      <c r="K314" s="579"/>
      <c r="L314" s="579"/>
      <c r="M314" s="579">
        <f t="shared" si="105"/>
        <v>0</v>
      </c>
      <c r="N314" s="579"/>
      <c r="O314" s="579"/>
      <c r="P314" s="580"/>
    </row>
    <row r="315" spans="1:16" ht="18" customHeight="1">
      <c r="A315" s="581"/>
      <c r="B315" s="578" t="s">
        <v>899</v>
      </c>
      <c r="C315" s="579"/>
      <c r="D315" s="579"/>
      <c r="E315" s="579"/>
      <c r="F315" s="579"/>
      <c r="G315" s="579"/>
      <c r="H315" s="579"/>
      <c r="I315" s="579"/>
      <c r="J315" s="579"/>
      <c r="K315" s="579"/>
      <c r="L315" s="579"/>
      <c r="M315" s="579">
        <f t="shared" si="105"/>
        <v>0</v>
      </c>
      <c r="N315" s="579"/>
      <c r="O315" s="579"/>
      <c r="P315" s="580"/>
    </row>
    <row r="316" spans="1:16" ht="18" customHeight="1">
      <c r="A316" s="581"/>
      <c r="B316" s="578" t="s">
        <v>900</v>
      </c>
      <c r="C316" s="579"/>
      <c r="D316" s="579"/>
      <c r="E316" s="579"/>
      <c r="F316" s="579"/>
      <c r="G316" s="579"/>
      <c r="H316" s="579"/>
      <c r="I316" s="579"/>
      <c r="J316" s="579"/>
      <c r="K316" s="579"/>
      <c r="L316" s="579"/>
      <c r="M316" s="579">
        <f t="shared" si="105"/>
        <v>0</v>
      </c>
      <c r="N316" s="579"/>
      <c r="O316" s="579"/>
      <c r="P316" s="580"/>
    </row>
    <row r="317" spans="1:16" ht="18" customHeight="1">
      <c r="A317" s="581"/>
      <c r="B317" s="578" t="s">
        <v>901</v>
      </c>
      <c r="C317" s="579"/>
      <c r="D317" s="579"/>
      <c r="E317" s="579"/>
      <c r="F317" s="579"/>
      <c r="G317" s="579"/>
      <c r="H317" s="579"/>
      <c r="I317" s="579"/>
      <c r="J317" s="579"/>
      <c r="K317" s="579"/>
      <c r="L317" s="579"/>
      <c r="M317" s="579">
        <f t="shared" si="105"/>
        <v>0</v>
      </c>
      <c r="N317" s="579"/>
      <c r="O317" s="579"/>
      <c r="P317" s="580"/>
    </row>
    <row r="318" spans="1:16" ht="18" customHeight="1">
      <c r="A318" s="581"/>
      <c r="B318" s="578" t="s">
        <v>902</v>
      </c>
      <c r="C318" s="579"/>
      <c r="D318" s="579"/>
      <c r="E318" s="579"/>
      <c r="F318" s="579"/>
      <c r="G318" s="579"/>
      <c r="H318" s="579"/>
      <c r="I318" s="579"/>
      <c r="J318" s="579"/>
      <c r="K318" s="579"/>
      <c r="L318" s="579"/>
      <c r="M318" s="579">
        <f t="shared" si="105"/>
        <v>0</v>
      </c>
      <c r="N318" s="579"/>
      <c r="O318" s="579"/>
      <c r="P318" s="580"/>
    </row>
    <row r="319" spans="1:16" ht="18" customHeight="1">
      <c r="A319" s="581"/>
      <c r="B319" s="578" t="s">
        <v>903</v>
      </c>
      <c r="C319" s="579"/>
      <c r="D319" s="579"/>
      <c r="E319" s="579"/>
      <c r="F319" s="579"/>
      <c r="G319" s="579"/>
      <c r="H319" s="579"/>
      <c r="I319" s="579"/>
      <c r="J319" s="579"/>
      <c r="K319" s="579"/>
      <c r="L319" s="579"/>
      <c r="M319" s="579">
        <f t="shared" si="105"/>
        <v>8589</v>
      </c>
      <c r="N319" s="579"/>
      <c r="O319" s="579"/>
      <c r="P319" s="580"/>
    </row>
    <row r="320" spans="1:16" ht="18" customHeight="1">
      <c r="A320" s="581"/>
      <c r="B320" s="578" t="s">
        <v>904</v>
      </c>
      <c r="C320" s="579"/>
      <c r="D320" s="579"/>
      <c r="E320" s="579"/>
      <c r="F320" s="579"/>
      <c r="G320" s="579"/>
      <c r="H320" s="579"/>
      <c r="I320" s="579"/>
      <c r="J320" s="579"/>
      <c r="K320" s="579"/>
      <c r="L320" s="579"/>
      <c r="M320" s="579">
        <f t="shared" si="105"/>
        <v>4677</v>
      </c>
      <c r="N320" s="579"/>
      <c r="O320" s="579"/>
      <c r="P320" s="580"/>
    </row>
    <row r="321" spans="1:16" ht="18" customHeight="1">
      <c r="A321" s="581"/>
      <c r="B321" s="578" t="s">
        <v>905</v>
      </c>
      <c r="C321" s="579"/>
      <c r="D321" s="579"/>
      <c r="E321" s="579"/>
      <c r="F321" s="579"/>
      <c r="G321" s="579"/>
      <c r="H321" s="579"/>
      <c r="I321" s="579"/>
      <c r="J321" s="579"/>
      <c r="K321" s="579"/>
      <c r="L321" s="579"/>
      <c r="M321" s="579">
        <f t="shared" si="105"/>
        <v>166746.16</v>
      </c>
      <c r="N321" s="579"/>
      <c r="O321" s="579"/>
      <c r="P321" s="580"/>
    </row>
    <row r="322" spans="1:16" ht="18" customHeight="1">
      <c r="A322" s="581"/>
      <c r="B322" s="578" t="s">
        <v>906</v>
      </c>
      <c r="C322" s="579"/>
      <c r="D322" s="579"/>
      <c r="E322" s="579"/>
      <c r="F322" s="579"/>
      <c r="G322" s="579"/>
      <c r="H322" s="579"/>
      <c r="I322" s="579"/>
      <c r="J322" s="579"/>
      <c r="K322" s="579"/>
      <c r="L322" s="579"/>
      <c r="M322" s="579">
        <f t="shared" si="105"/>
        <v>1511695.3</v>
      </c>
      <c r="N322" s="579"/>
      <c r="O322" s="579"/>
      <c r="P322" s="580"/>
    </row>
    <row r="323" spans="1:16" ht="18" customHeight="1">
      <c r="A323" s="581"/>
      <c r="B323" s="578" t="s">
        <v>907</v>
      </c>
      <c r="C323" s="579"/>
      <c r="D323" s="579"/>
      <c r="E323" s="579"/>
      <c r="F323" s="579"/>
      <c r="G323" s="579"/>
      <c r="H323" s="579"/>
      <c r="I323" s="579"/>
      <c r="J323" s="579"/>
      <c r="K323" s="579"/>
      <c r="L323" s="579"/>
      <c r="M323" s="579">
        <f t="shared" si="105"/>
        <v>0</v>
      </c>
      <c r="N323" s="579"/>
      <c r="O323" s="579"/>
      <c r="P323" s="580"/>
    </row>
    <row r="324" spans="1:16" ht="18" customHeight="1">
      <c r="A324" s="581"/>
      <c r="B324" s="578" t="s">
        <v>908</v>
      </c>
      <c r="C324" s="579"/>
      <c r="D324" s="579"/>
      <c r="E324" s="579"/>
      <c r="F324" s="579"/>
      <c r="G324" s="579"/>
      <c r="H324" s="579"/>
      <c r="I324" s="579"/>
      <c r="J324" s="579"/>
      <c r="K324" s="579"/>
      <c r="L324" s="579"/>
      <c r="M324" s="579">
        <f t="shared" si="105"/>
        <v>0</v>
      </c>
      <c r="N324" s="579"/>
      <c r="O324" s="579"/>
      <c r="P324" s="580"/>
    </row>
    <row r="325" spans="1:16" ht="18" customHeight="1">
      <c r="A325" s="581"/>
      <c r="B325" s="578" t="s">
        <v>909</v>
      </c>
      <c r="C325" s="579"/>
      <c r="D325" s="579"/>
      <c r="E325" s="579"/>
      <c r="F325" s="579"/>
      <c r="G325" s="579"/>
      <c r="H325" s="579"/>
      <c r="I325" s="579"/>
      <c r="J325" s="579"/>
      <c r="K325" s="579"/>
      <c r="L325" s="579"/>
      <c r="M325" s="579">
        <f t="shared" si="105"/>
        <v>59900.800000000003</v>
      </c>
      <c r="N325" s="579"/>
      <c r="O325" s="579"/>
      <c r="P325" s="580"/>
    </row>
    <row r="326" spans="1:16" ht="18" customHeight="1">
      <c r="A326" s="581"/>
      <c r="B326" s="578" t="s">
        <v>910</v>
      </c>
      <c r="C326" s="579"/>
      <c r="D326" s="579"/>
      <c r="E326" s="579"/>
      <c r="F326" s="579"/>
      <c r="G326" s="579"/>
      <c r="H326" s="579"/>
      <c r="I326" s="579"/>
      <c r="J326" s="579"/>
      <c r="K326" s="579"/>
      <c r="L326" s="579"/>
      <c r="M326" s="579">
        <f t="shared" si="105"/>
        <v>0</v>
      </c>
      <c r="N326" s="579"/>
      <c r="O326" s="579"/>
      <c r="P326" s="580"/>
    </row>
    <row r="327" spans="1:16" ht="18" customHeight="1">
      <c r="A327" s="581"/>
      <c r="B327" s="578" t="s">
        <v>911</v>
      </c>
      <c r="C327" s="579"/>
      <c r="D327" s="579"/>
      <c r="E327" s="579"/>
      <c r="F327" s="579"/>
      <c r="G327" s="579"/>
      <c r="H327" s="579"/>
      <c r="I327" s="579"/>
      <c r="J327" s="579"/>
      <c r="K327" s="579"/>
      <c r="L327" s="579"/>
      <c r="M327" s="579">
        <f t="shared" si="105"/>
        <v>39018.04</v>
      </c>
      <c r="N327" s="579"/>
      <c r="O327" s="579"/>
      <c r="P327" s="580"/>
    </row>
    <row r="328" spans="1:16" ht="18" customHeight="1">
      <c r="A328" s="581"/>
      <c r="B328" s="578" t="s">
        <v>912</v>
      </c>
      <c r="C328" s="579"/>
      <c r="D328" s="579"/>
      <c r="E328" s="579"/>
      <c r="F328" s="579"/>
      <c r="G328" s="579"/>
      <c r="H328" s="579"/>
      <c r="I328" s="579"/>
      <c r="J328" s="579"/>
      <c r="K328" s="579"/>
      <c r="L328" s="579"/>
      <c r="M328" s="579">
        <f t="shared" si="105"/>
        <v>27115</v>
      </c>
      <c r="N328" s="579"/>
      <c r="O328" s="579"/>
      <c r="P328" s="580"/>
    </row>
    <row r="329" spans="1:16" ht="18" customHeight="1">
      <c r="A329" s="581"/>
      <c r="B329" s="578" t="s">
        <v>913</v>
      </c>
      <c r="C329" s="579"/>
      <c r="D329" s="579"/>
      <c r="E329" s="579"/>
      <c r="F329" s="579"/>
      <c r="G329" s="579"/>
      <c r="H329" s="579"/>
      <c r="I329" s="579"/>
      <c r="J329" s="579"/>
      <c r="K329" s="579"/>
      <c r="L329" s="579"/>
      <c r="M329" s="579">
        <f t="shared" si="105"/>
        <v>0</v>
      </c>
      <c r="N329" s="579"/>
      <c r="O329" s="579"/>
      <c r="P329" s="580"/>
    </row>
    <row r="330" spans="1:16" ht="18" customHeight="1">
      <c r="A330" s="581"/>
      <c r="B330" s="578" t="s">
        <v>1034</v>
      </c>
      <c r="C330" s="579"/>
      <c r="D330" s="579"/>
      <c r="E330" s="579"/>
      <c r="F330" s="579"/>
      <c r="G330" s="579"/>
      <c r="H330" s="579"/>
      <c r="I330" s="579"/>
      <c r="J330" s="579"/>
      <c r="K330" s="579"/>
      <c r="L330" s="579"/>
      <c r="M330" s="579">
        <f t="shared" si="105"/>
        <v>0</v>
      </c>
      <c r="N330" s="579"/>
      <c r="O330" s="579"/>
      <c r="P330" s="580"/>
    </row>
    <row r="331" spans="1:16" ht="18" customHeight="1">
      <c r="A331" s="581"/>
      <c r="B331" s="578" t="s">
        <v>969</v>
      </c>
      <c r="C331" s="579"/>
      <c r="D331" s="579"/>
      <c r="E331" s="579"/>
      <c r="F331" s="579"/>
      <c r="G331" s="579"/>
      <c r="H331" s="579"/>
      <c r="I331" s="579"/>
      <c r="J331" s="579"/>
      <c r="K331" s="579"/>
      <c r="L331" s="579"/>
      <c r="M331" s="579">
        <f t="shared" si="105"/>
        <v>0</v>
      </c>
      <c r="N331" s="579"/>
      <c r="O331" s="579"/>
      <c r="P331" s="580"/>
    </row>
    <row r="332" spans="1:16" ht="18" customHeight="1">
      <c r="A332" s="581"/>
      <c r="B332" s="578" t="s">
        <v>914</v>
      </c>
      <c r="C332" s="579"/>
      <c r="D332" s="579"/>
      <c r="E332" s="579"/>
      <c r="F332" s="579"/>
      <c r="G332" s="579"/>
      <c r="H332" s="579"/>
      <c r="I332" s="579"/>
      <c r="J332" s="579"/>
      <c r="K332" s="579"/>
      <c r="L332" s="579"/>
      <c r="M332" s="579">
        <f t="shared" si="105"/>
        <v>0</v>
      </c>
      <c r="N332" s="579"/>
      <c r="O332" s="579"/>
      <c r="P332" s="580"/>
    </row>
    <row r="333" spans="1:16" ht="18" customHeight="1">
      <c r="A333" s="581"/>
      <c r="B333" s="578" t="s">
        <v>915</v>
      </c>
      <c r="C333" s="579"/>
      <c r="D333" s="579"/>
      <c r="E333" s="579"/>
      <c r="F333" s="579"/>
      <c r="G333" s="579"/>
      <c r="H333" s="579"/>
      <c r="I333" s="579"/>
      <c r="J333" s="579"/>
      <c r="K333" s="579"/>
      <c r="L333" s="579"/>
      <c r="M333" s="579">
        <f t="shared" si="105"/>
        <v>0</v>
      </c>
      <c r="N333" s="579"/>
      <c r="O333" s="579"/>
      <c r="P333" s="580"/>
    </row>
    <row r="334" spans="1:16" ht="18" customHeight="1">
      <c r="A334" s="581"/>
      <c r="B334" s="578" t="s">
        <v>916</v>
      </c>
      <c r="C334" s="579"/>
      <c r="D334" s="579"/>
      <c r="E334" s="579"/>
      <c r="F334" s="579"/>
      <c r="G334" s="579"/>
      <c r="H334" s="579"/>
      <c r="I334" s="579"/>
      <c r="J334" s="579"/>
      <c r="K334" s="579"/>
      <c r="L334" s="579"/>
      <c r="M334" s="579">
        <f t="shared" si="105"/>
        <v>0</v>
      </c>
      <c r="N334" s="579"/>
      <c r="O334" s="579"/>
      <c r="P334" s="580"/>
    </row>
    <row r="335" spans="1:16" ht="18" customHeight="1">
      <c r="A335" s="581"/>
      <c r="B335" s="578" t="s">
        <v>917</v>
      </c>
      <c r="C335" s="579"/>
      <c r="D335" s="579"/>
      <c r="E335" s="579"/>
      <c r="F335" s="579"/>
      <c r="G335" s="579"/>
      <c r="H335" s="579"/>
      <c r="I335" s="579"/>
      <c r="J335" s="579"/>
      <c r="K335" s="579"/>
      <c r="L335" s="579"/>
      <c r="M335" s="579">
        <f t="shared" si="105"/>
        <v>0</v>
      </c>
      <c r="N335" s="579"/>
      <c r="O335" s="579"/>
      <c r="P335" s="580"/>
    </row>
    <row r="336" spans="1:16" ht="18" customHeight="1">
      <c r="A336" s="581"/>
      <c r="B336" s="578" t="s">
        <v>918</v>
      </c>
      <c r="C336" s="579"/>
      <c r="D336" s="579"/>
      <c r="E336" s="579"/>
      <c r="F336" s="579"/>
      <c r="G336" s="579"/>
      <c r="H336" s="579"/>
      <c r="I336" s="579"/>
      <c r="J336" s="579"/>
      <c r="K336" s="579"/>
      <c r="L336" s="579"/>
      <c r="M336" s="579">
        <f t="shared" si="105"/>
        <v>0</v>
      </c>
      <c r="N336" s="579"/>
      <c r="O336" s="579"/>
      <c r="P336" s="580"/>
    </row>
    <row r="337" spans="1:16" ht="18" customHeight="1">
      <c r="A337" s="581"/>
      <c r="B337" s="578" t="s">
        <v>919</v>
      </c>
      <c r="C337" s="579"/>
      <c r="D337" s="579"/>
      <c r="E337" s="579"/>
      <c r="F337" s="579"/>
      <c r="G337" s="579"/>
      <c r="H337" s="579"/>
      <c r="I337" s="579"/>
      <c r="J337" s="579"/>
      <c r="K337" s="579"/>
      <c r="L337" s="579"/>
      <c r="M337" s="579">
        <f t="shared" ref="M337:M368" si="106">SUM(N219)</f>
        <v>0</v>
      </c>
      <c r="N337" s="579"/>
      <c r="O337" s="579"/>
      <c r="P337" s="580"/>
    </row>
    <row r="338" spans="1:16" ht="18" customHeight="1">
      <c r="A338" s="581"/>
      <c r="B338" s="578" t="s">
        <v>920</v>
      </c>
      <c r="C338" s="579"/>
      <c r="D338" s="579"/>
      <c r="E338" s="579"/>
      <c r="F338" s="579"/>
      <c r="G338" s="579"/>
      <c r="H338" s="579"/>
      <c r="I338" s="579"/>
      <c r="J338" s="579"/>
      <c r="K338" s="579"/>
      <c r="L338" s="579"/>
      <c r="M338" s="579">
        <f t="shared" si="106"/>
        <v>0</v>
      </c>
      <c r="N338" s="579"/>
      <c r="O338" s="579"/>
      <c r="P338" s="580"/>
    </row>
    <row r="339" spans="1:16" ht="18" customHeight="1">
      <c r="A339" s="581"/>
      <c r="B339" s="578" t="s">
        <v>921</v>
      </c>
      <c r="C339" s="579"/>
      <c r="D339" s="579"/>
      <c r="E339" s="579"/>
      <c r="F339" s="579"/>
      <c r="G339" s="579"/>
      <c r="H339" s="579"/>
      <c r="I339" s="579"/>
      <c r="J339" s="579"/>
      <c r="K339" s="579"/>
      <c r="L339" s="579"/>
      <c r="M339" s="579">
        <f t="shared" si="106"/>
        <v>0</v>
      </c>
      <c r="N339" s="579"/>
      <c r="O339" s="579"/>
      <c r="P339" s="580"/>
    </row>
    <row r="340" spans="1:16" ht="18" customHeight="1">
      <c r="A340" s="581"/>
      <c r="B340" s="578" t="s">
        <v>922</v>
      </c>
      <c r="C340" s="579"/>
      <c r="D340" s="579"/>
      <c r="E340" s="579"/>
      <c r="F340" s="579"/>
      <c r="G340" s="579"/>
      <c r="H340" s="579"/>
      <c r="I340" s="579"/>
      <c r="J340" s="579"/>
      <c r="K340" s="579"/>
      <c r="L340" s="579"/>
      <c r="M340" s="579">
        <f t="shared" si="106"/>
        <v>0</v>
      </c>
      <c r="N340" s="579"/>
      <c r="O340" s="579"/>
      <c r="P340" s="580"/>
    </row>
    <row r="341" spans="1:16" ht="18" customHeight="1">
      <c r="A341" s="581"/>
      <c r="B341" s="578" t="s">
        <v>923</v>
      </c>
      <c r="C341" s="579"/>
      <c r="D341" s="579"/>
      <c r="E341" s="579"/>
      <c r="F341" s="579"/>
      <c r="G341" s="579"/>
      <c r="H341" s="579"/>
      <c r="I341" s="579"/>
      <c r="J341" s="579"/>
      <c r="K341" s="579"/>
      <c r="L341" s="579"/>
      <c r="M341" s="579">
        <f t="shared" si="106"/>
        <v>0</v>
      </c>
      <c r="N341" s="579"/>
      <c r="O341" s="579"/>
      <c r="P341" s="580"/>
    </row>
    <row r="342" spans="1:16" ht="18" customHeight="1">
      <c r="A342" s="581"/>
      <c r="B342" s="578" t="s">
        <v>1495</v>
      </c>
      <c r="C342" s="579"/>
      <c r="D342" s="579"/>
      <c r="E342" s="579"/>
      <c r="F342" s="579"/>
      <c r="G342" s="579"/>
      <c r="H342" s="579"/>
      <c r="I342" s="579"/>
      <c r="J342" s="579"/>
      <c r="K342" s="579"/>
      <c r="L342" s="579"/>
      <c r="M342" s="579">
        <f t="shared" si="106"/>
        <v>0</v>
      </c>
      <c r="N342" s="579"/>
      <c r="O342" s="579"/>
      <c r="P342" s="580"/>
    </row>
    <row r="343" spans="1:16" ht="18" customHeight="1">
      <c r="A343" s="581"/>
      <c r="B343" s="578" t="s">
        <v>1496</v>
      </c>
      <c r="C343" s="579"/>
      <c r="D343" s="579"/>
      <c r="E343" s="579"/>
      <c r="F343" s="579"/>
      <c r="G343" s="579"/>
      <c r="H343" s="579"/>
      <c r="I343" s="579"/>
      <c r="J343" s="579"/>
      <c r="K343" s="579"/>
      <c r="L343" s="579"/>
      <c r="M343" s="579">
        <f t="shared" si="106"/>
        <v>0</v>
      </c>
      <c r="N343" s="579"/>
      <c r="O343" s="579"/>
      <c r="P343" s="580"/>
    </row>
    <row r="344" spans="1:16" ht="18" customHeight="1">
      <c r="A344" s="581"/>
      <c r="B344" s="578" t="s">
        <v>1497</v>
      </c>
      <c r="C344" s="579"/>
      <c r="D344" s="579"/>
      <c r="E344" s="579"/>
      <c r="F344" s="579"/>
      <c r="G344" s="579"/>
      <c r="H344" s="579"/>
      <c r="I344" s="579"/>
      <c r="J344" s="579"/>
      <c r="K344" s="579"/>
      <c r="L344" s="579"/>
      <c r="M344" s="579">
        <f t="shared" si="106"/>
        <v>0</v>
      </c>
      <c r="N344" s="579"/>
      <c r="O344" s="579"/>
      <c r="P344" s="580"/>
    </row>
    <row r="345" spans="1:16" ht="18" customHeight="1">
      <c r="A345" s="581"/>
      <c r="B345" s="578" t="s">
        <v>1498</v>
      </c>
      <c r="C345" s="579"/>
      <c r="D345" s="579"/>
      <c r="E345" s="579"/>
      <c r="F345" s="579"/>
      <c r="G345" s="579"/>
      <c r="H345" s="579"/>
      <c r="I345" s="579"/>
      <c r="J345" s="579"/>
      <c r="K345" s="579"/>
      <c r="L345" s="579"/>
      <c r="M345" s="579">
        <f t="shared" si="106"/>
        <v>0</v>
      </c>
      <c r="N345" s="579"/>
      <c r="O345" s="579"/>
      <c r="P345" s="580"/>
    </row>
    <row r="346" spans="1:16" ht="18" customHeight="1">
      <c r="A346" s="581"/>
      <c r="B346" s="578" t="s">
        <v>1499</v>
      </c>
      <c r="C346" s="579"/>
      <c r="D346" s="579"/>
      <c r="E346" s="579"/>
      <c r="F346" s="579"/>
      <c r="G346" s="579"/>
      <c r="H346" s="579"/>
      <c r="I346" s="579"/>
      <c r="J346" s="579"/>
      <c r="K346" s="579"/>
      <c r="L346" s="579"/>
      <c r="M346" s="579">
        <f t="shared" si="106"/>
        <v>0</v>
      </c>
      <c r="N346" s="579"/>
      <c r="O346" s="579"/>
      <c r="P346" s="580"/>
    </row>
    <row r="347" spans="1:16" ht="18" customHeight="1">
      <c r="A347" s="581"/>
      <c r="B347" s="578" t="s">
        <v>1500</v>
      </c>
      <c r="C347" s="579"/>
      <c r="D347" s="579"/>
      <c r="E347" s="579"/>
      <c r="F347" s="579"/>
      <c r="G347" s="579"/>
      <c r="H347" s="579"/>
      <c r="I347" s="579"/>
      <c r="J347" s="579"/>
      <c r="K347" s="579"/>
      <c r="L347" s="579"/>
      <c r="M347" s="579">
        <f t="shared" si="106"/>
        <v>0</v>
      </c>
      <c r="N347" s="579"/>
      <c r="O347" s="579"/>
      <c r="P347" s="580"/>
    </row>
    <row r="348" spans="1:16" ht="25.5">
      <c r="A348" s="581"/>
      <c r="B348" s="578" t="s">
        <v>1501</v>
      </c>
      <c r="C348" s="579"/>
      <c r="D348" s="579"/>
      <c r="E348" s="579"/>
      <c r="F348" s="579"/>
      <c r="G348" s="579"/>
      <c r="H348" s="579"/>
      <c r="I348" s="579"/>
      <c r="J348" s="579"/>
      <c r="K348" s="579"/>
      <c r="L348" s="579"/>
      <c r="M348" s="579">
        <f t="shared" si="106"/>
        <v>0</v>
      </c>
      <c r="N348" s="579"/>
      <c r="O348" s="579"/>
      <c r="P348" s="580"/>
    </row>
    <row r="349" spans="1:16" ht="18" customHeight="1">
      <c r="A349" s="581"/>
      <c r="B349" s="578" t="s">
        <v>1502</v>
      </c>
      <c r="C349" s="579"/>
      <c r="D349" s="579"/>
      <c r="E349" s="579"/>
      <c r="F349" s="579"/>
      <c r="G349" s="579"/>
      <c r="H349" s="579"/>
      <c r="I349" s="579"/>
      <c r="J349" s="579"/>
      <c r="K349" s="579"/>
      <c r="L349" s="579"/>
      <c r="M349" s="579">
        <f t="shared" si="106"/>
        <v>0</v>
      </c>
      <c r="N349" s="579"/>
      <c r="O349" s="579"/>
      <c r="P349" s="580"/>
    </row>
    <row r="350" spans="1:16" ht="18" customHeight="1">
      <c r="A350" s="581"/>
      <c r="B350" s="578" t="s">
        <v>924</v>
      </c>
      <c r="C350" s="579"/>
      <c r="D350" s="579"/>
      <c r="E350" s="579"/>
      <c r="F350" s="579"/>
      <c r="G350" s="579"/>
      <c r="H350" s="579"/>
      <c r="I350" s="579"/>
      <c r="J350" s="579"/>
      <c r="K350" s="579"/>
      <c r="L350" s="579"/>
      <c r="M350" s="579">
        <f t="shared" si="106"/>
        <v>0</v>
      </c>
      <c r="N350" s="579"/>
      <c r="O350" s="579"/>
      <c r="P350" s="580"/>
    </row>
    <row r="351" spans="1:16" ht="18" customHeight="1">
      <c r="A351" s="581"/>
      <c r="B351" s="578" t="s">
        <v>925</v>
      </c>
      <c r="C351" s="579"/>
      <c r="D351" s="579"/>
      <c r="E351" s="579"/>
      <c r="F351" s="579"/>
      <c r="G351" s="579"/>
      <c r="H351" s="579"/>
      <c r="I351" s="579"/>
      <c r="J351" s="579"/>
      <c r="K351" s="579"/>
      <c r="L351" s="579"/>
      <c r="M351" s="579">
        <f t="shared" si="106"/>
        <v>0</v>
      </c>
      <c r="N351" s="579"/>
      <c r="O351" s="579"/>
      <c r="P351" s="580"/>
    </row>
    <row r="352" spans="1:16" ht="18" customHeight="1">
      <c r="A352" s="581"/>
      <c r="B352" s="578" t="s">
        <v>926</v>
      </c>
      <c r="C352" s="579"/>
      <c r="D352" s="579"/>
      <c r="E352" s="579"/>
      <c r="F352" s="579"/>
      <c r="G352" s="579"/>
      <c r="H352" s="579"/>
      <c r="I352" s="579"/>
      <c r="J352" s="579"/>
      <c r="K352" s="579"/>
      <c r="L352" s="579"/>
      <c r="M352" s="579">
        <f t="shared" si="106"/>
        <v>0</v>
      </c>
      <c r="N352" s="579"/>
      <c r="O352" s="579"/>
      <c r="P352" s="580"/>
    </row>
    <row r="353" spans="1:16" ht="18" customHeight="1">
      <c r="A353" s="581"/>
      <c r="B353" s="578" t="s">
        <v>927</v>
      </c>
      <c r="C353" s="579"/>
      <c r="D353" s="579"/>
      <c r="E353" s="579"/>
      <c r="F353" s="579"/>
      <c r="G353" s="579"/>
      <c r="H353" s="579"/>
      <c r="I353" s="579"/>
      <c r="J353" s="579"/>
      <c r="K353" s="579"/>
      <c r="L353" s="579"/>
      <c r="M353" s="579">
        <f t="shared" si="106"/>
        <v>0</v>
      </c>
      <c r="N353" s="579"/>
      <c r="O353" s="579"/>
      <c r="P353" s="580"/>
    </row>
    <row r="354" spans="1:16" ht="18" customHeight="1">
      <c r="A354" s="581"/>
      <c r="B354" s="578" t="s">
        <v>928</v>
      </c>
      <c r="C354" s="579"/>
      <c r="D354" s="579"/>
      <c r="E354" s="579"/>
      <c r="F354" s="579"/>
      <c r="G354" s="579"/>
      <c r="H354" s="579"/>
      <c r="I354" s="579"/>
      <c r="J354" s="579"/>
      <c r="K354" s="579"/>
      <c r="L354" s="579"/>
      <c r="M354" s="579">
        <f t="shared" si="106"/>
        <v>0</v>
      </c>
      <c r="N354" s="579"/>
      <c r="O354" s="579"/>
      <c r="P354" s="580"/>
    </row>
    <row r="355" spans="1:16" ht="18" customHeight="1">
      <c r="A355" s="581"/>
      <c r="B355" s="578" t="s">
        <v>929</v>
      </c>
      <c r="C355" s="579"/>
      <c r="D355" s="579"/>
      <c r="E355" s="579"/>
      <c r="F355" s="579"/>
      <c r="G355" s="579"/>
      <c r="H355" s="579"/>
      <c r="I355" s="579"/>
      <c r="J355" s="579"/>
      <c r="K355" s="579"/>
      <c r="L355" s="579"/>
      <c r="M355" s="579">
        <f t="shared" si="106"/>
        <v>0</v>
      </c>
      <c r="N355" s="579"/>
      <c r="O355" s="579"/>
      <c r="P355" s="580"/>
    </row>
    <row r="356" spans="1:16" ht="18" customHeight="1">
      <c r="A356" s="581"/>
      <c r="B356" s="578" t="s">
        <v>930</v>
      </c>
      <c r="C356" s="579"/>
      <c r="D356" s="579"/>
      <c r="E356" s="579"/>
      <c r="F356" s="579"/>
      <c r="G356" s="579"/>
      <c r="H356" s="579"/>
      <c r="I356" s="579"/>
      <c r="J356" s="579"/>
      <c r="K356" s="579"/>
      <c r="L356" s="579"/>
      <c r="M356" s="579">
        <f t="shared" si="106"/>
        <v>0</v>
      </c>
      <c r="N356" s="579"/>
      <c r="O356" s="579"/>
      <c r="P356" s="580"/>
    </row>
    <row r="357" spans="1:16" ht="18" customHeight="1">
      <c r="A357" s="581"/>
      <c r="B357" s="578" t="s">
        <v>1503</v>
      </c>
      <c r="C357" s="579"/>
      <c r="D357" s="579"/>
      <c r="E357" s="579"/>
      <c r="F357" s="579"/>
      <c r="G357" s="579"/>
      <c r="H357" s="579"/>
      <c r="I357" s="579"/>
      <c r="J357" s="579"/>
      <c r="K357" s="579"/>
      <c r="L357" s="579"/>
      <c r="M357" s="579">
        <f t="shared" si="106"/>
        <v>0</v>
      </c>
      <c r="N357" s="579"/>
      <c r="O357" s="579"/>
      <c r="P357" s="580"/>
    </row>
    <row r="358" spans="1:16" ht="18" customHeight="1">
      <c r="A358" s="581"/>
      <c r="B358" s="578" t="s">
        <v>1648</v>
      </c>
      <c r="C358" s="579"/>
      <c r="D358" s="579"/>
      <c r="E358" s="579"/>
      <c r="F358" s="579"/>
      <c r="G358" s="579"/>
      <c r="H358" s="579"/>
      <c r="I358" s="579"/>
      <c r="J358" s="579"/>
      <c r="K358" s="579"/>
      <c r="L358" s="579"/>
      <c r="M358" s="579">
        <f t="shared" si="106"/>
        <v>0</v>
      </c>
      <c r="N358" s="579"/>
      <c r="O358" s="579"/>
      <c r="P358" s="580"/>
    </row>
    <row r="359" spans="1:16" ht="18" customHeight="1">
      <c r="A359" s="581"/>
      <c r="B359" s="578" t="s">
        <v>931</v>
      </c>
      <c r="C359" s="579"/>
      <c r="D359" s="579"/>
      <c r="E359" s="579"/>
      <c r="F359" s="579"/>
      <c r="G359" s="579"/>
      <c r="H359" s="579"/>
      <c r="I359" s="579"/>
      <c r="J359" s="579"/>
      <c r="K359" s="579"/>
      <c r="L359" s="579"/>
      <c r="M359" s="579">
        <f t="shared" si="106"/>
        <v>0</v>
      </c>
      <c r="N359" s="579"/>
      <c r="O359" s="579"/>
      <c r="P359" s="580"/>
    </row>
    <row r="360" spans="1:16" ht="18" customHeight="1">
      <c r="A360" s="581"/>
      <c r="B360" s="578" t="s">
        <v>1355</v>
      </c>
      <c r="C360" s="579"/>
      <c r="D360" s="579"/>
      <c r="E360" s="579"/>
      <c r="F360" s="579"/>
      <c r="G360" s="579"/>
      <c r="H360" s="579"/>
      <c r="I360" s="579"/>
      <c r="J360" s="579"/>
      <c r="K360" s="579"/>
      <c r="L360" s="579"/>
      <c r="M360" s="579">
        <f t="shared" si="106"/>
        <v>0</v>
      </c>
      <c r="N360" s="579"/>
      <c r="O360" s="579"/>
      <c r="P360" s="580"/>
    </row>
    <row r="361" spans="1:16" ht="18" customHeight="1">
      <c r="A361" s="581"/>
      <c r="B361" s="578" t="s">
        <v>932</v>
      </c>
      <c r="C361" s="579"/>
      <c r="D361" s="579"/>
      <c r="E361" s="579"/>
      <c r="F361" s="579"/>
      <c r="G361" s="579"/>
      <c r="H361" s="579"/>
      <c r="I361" s="579"/>
      <c r="J361" s="579"/>
      <c r="K361" s="579"/>
      <c r="L361" s="579"/>
      <c r="M361" s="579">
        <f t="shared" si="106"/>
        <v>0</v>
      </c>
      <c r="N361" s="579"/>
      <c r="O361" s="579"/>
      <c r="P361" s="580"/>
    </row>
    <row r="362" spans="1:16" ht="18" customHeight="1">
      <c r="A362" s="581"/>
      <c r="B362" s="578" t="s">
        <v>933</v>
      </c>
      <c r="C362" s="579"/>
      <c r="D362" s="579"/>
      <c r="E362" s="579"/>
      <c r="F362" s="579"/>
      <c r="G362" s="579"/>
      <c r="H362" s="579"/>
      <c r="I362" s="579"/>
      <c r="J362" s="579"/>
      <c r="K362" s="579"/>
      <c r="L362" s="579"/>
      <c r="M362" s="579">
        <f t="shared" si="106"/>
        <v>0</v>
      </c>
      <c r="N362" s="579"/>
      <c r="O362" s="579"/>
      <c r="P362" s="580"/>
    </row>
    <row r="363" spans="1:16" ht="18" customHeight="1">
      <c r="A363" s="581"/>
      <c r="B363" s="578" t="s">
        <v>934</v>
      </c>
      <c r="C363" s="579"/>
      <c r="D363" s="579"/>
      <c r="E363" s="579"/>
      <c r="F363" s="579"/>
      <c r="G363" s="579"/>
      <c r="H363" s="579"/>
      <c r="I363" s="579"/>
      <c r="J363" s="579"/>
      <c r="K363" s="579"/>
      <c r="L363" s="579"/>
      <c r="M363" s="579">
        <f t="shared" si="106"/>
        <v>0</v>
      </c>
      <c r="N363" s="579"/>
      <c r="O363" s="579"/>
      <c r="P363" s="580"/>
    </row>
    <row r="364" spans="1:16" ht="18" customHeight="1">
      <c r="A364" s="581"/>
      <c r="B364" s="578" t="s">
        <v>935</v>
      </c>
      <c r="C364" s="579"/>
      <c r="D364" s="579"/>
      <c r="E364" s="579"/>
      <c r="F364" s="579"/>
      <c r="G364" s="579"/>
      <c r="H364" s="579"/>
      <c r="I364" s="579"/>
      <c r="J364" s="579"/>
      <c r="K364" s="579"/>
      <c r="L364" s="579"/>
      <c r="M364" s="579">
        <f t="shared" si="106"/>
        <v>0</v>
      </c>
      <c r="N364" s="579"/>
      <c r="O364" s="579"/>
      <c r="P364" s="580"/>
    </row>
    <row r="365" spans="1:16" ht="18" customHeight="1">
      <c r="A365" s="581"/>
      <c r="B365" s="578" t="s">
        <v>936</v>
      </c>
      <c r="C365" s="579"/>
      <c r="D365" s="579"/>
      <c r="E365" s="579"/>
      <c r="F365" s="579"/>
      <c r="G365" s="579"/>
      <c r="H365" s="579"/>
      <c r="I365" s="579"/>
      <c r="J365" s="579"/>
      <c r="K365" s="579"/>
      <c r="L365" s="579"/>
      <c r="M365" s="579">
        <f t="shared" si="106"/>
        <v>0</v>
      </c>
      <c r="N365" s="579"/>
      <c r="O365" s="579"/>
      <c r="P365" s="580"/>
    </row>
    <row r="366" spans="1:16" ht="25.5">
      <c r="A366" s="581"/>
      <c r="B366" s="578" t="s">
        <v>937</v>
      </c>
      <c r="C366" s="579"/>
      <c r="D366" s="579"/>
      <c r="E366" s="579"/>
      <c r="F366" s="579"/>
      <c r="G366" s="579"/>
      <c r="H366" s="579"/>
      <c r="I366" s="579"/>
      <c r="J366" s="579"/>
      <c r="K366" s="579"/>
      <c r="L366" s="579"/>
      <c r="M366" s="579">
        <f t="shared" si="106"/>
        <v>0</v>
      </c>
      <c r="N366" s="579"/>
      <c r="O366" s="579"/>
      <c r="P366" s="580"/>
    </row>
    <row r="367" spans="1:16" ht="18" customHeight="1">
      <c r="A367" s="581"/>
      <c r="B367" s="578" t="s">
        <v>938</v>
      </c>
      <c r="C367" s="579"/>
      <c r="D367" s="579"/>
      <c r="E367" s="579"/>
      <c r="F367" s="579"/>
      <c r="G367" s="579"/>
      <c r="H367" s="579"/>
      <c r="I367" s="579"/>
      <c r="J367" s="579"/>
      <c r="K367" s="579"/>
      <c r="L367" s="579"/>
      <c r="M367" s="579">
        <f t="shared" si="106"/>
        <v>0</v>
      </c>
      <c r="N367" s="579"/>
      <c r="O367" s="579"/>
      <c r="P367" s="580"/>
    </row>
    <row r="368" spans="1:16" ht="18" customHeight="1">
      <c r="A368" s="581"/>
      <c r="B368" s="578" t="s">
        <v>939</v>
      </c>
      <c r="C368" s="579"/>
      <c r="D368" s="579"/>
      <c r="E368" s="579"/>
      <c r="F368" s="579"/>
      <c r="G368" s="579"/>
      <c r="H368" s="579"/>
      <c r="I368" s="579"/>
      <c r="J368" s="579"/>
      <c r="K368" s="579"/>
      <c r="L368" s="579"/>
      <c r="M368" s="579">
        <f t="shared" si="106"/>
        <v>0</v>
      </c>
      <c r="N368" s="579"/>
      <c r="O368" s="579"/>
      <c r="P368" s="580"/>
    </row>
    <row r="369" spans="1:16" ht="18" customHeight="1">
      <c r="A369" s="581"/>
      <c r="B369" s="578" t="s">
        <v>940</v>
      </c>
      <c r="C369" s="579"/>
      <c r="D369" s="579"/>
      <c r="E369" s="579"/>
      <c r="F369" s="579"/>
      <c r="G369" s="579"/>
      <c r="H369" s="579"/>
      <c r="I369" s="579"/>
      <c r="J369" s="579"/>
      <c r="K369" s="579"/>
      <c r="L369" s="579"/>
      <c r="M369" s="579">
        <f t="shared" ref="M369:M373" si="107">SUM(N251)</f>
        <v>0</v>
      </c>
      <c r="N369" s="579"/>
      <c r="O369" s="579"/>
      <c r="P369" s="580"/>
    </row>
    <row r="370" spans="1:16" ht="18" customHeight="1">
      <c r="A370" s="581"/>
      <c r="B370" s="578" t="s">
        <v>1650</v>
      </c>
      <c r="C370" s="579"/>
      <c r="D370" s="579"/>
      <c r="E370" s="579"/>
      <c r="F370" s="579"/>
      <c r="G370" s="579"/>
      <c r="H370" s="579"/>
      <c r="I370" s="579"/>
      <c r="J370" s="579"/>
      <c r="K370" s="579"/>
      <c r="L370" s="579"/>
      <c r="M370" s="579">
        <f t="shared" si="107"/>
        <v>0</v>
      </c>
      <c r="N370" s="579"/>
      <c r="O370" s="579"/>
      <c r="P370" s="580"/>
    </row>
    <row r="371" spans="1:16" ht="18" customHeight="1">
      <c r="A371" s="581"/>
      <c r="B371" s="578" t="s">
        <v>941</v>
      </c>
      <c r="C371" s="579"/>
      <c r="D371" s="579"/>
      <c r="E371" s="579"/>
      <c r="F371" s="579"/>
      <c r="G371" s="579"/>
      <c r="H371" s="579"/>
      <c r="I371" s="579"/>
      <c r="J371" s="579"/>
      <c r="K371" s="579"/>
      <c r="L371" s="579"/>
      <c r="M371" s="579">
        <f t="shared" si="107"/>
        <v>0</v>
      </c>
      <c r="N371" s="579"/>
      <c r="O371" s="579"/>
      <c r="P371" s="580"/>
    </row>
    <row r="372" spans="1:16" ht="18" customHeight="1">
      <c r="A372" s="581"/>
      <c r="B372" s="578" t="s">
        <v>942</v>
      </c>
      <c r="C372" s="579"/>
      <c r="D372" s="579"/>
      <c r="E372" s="579"/>
      <c r="F372" s="579"/>
      <c r="G372" s="579"/>
      <c r="H372" s="579"/>
      <c r="I372" s="579"/>
      <c r="J372" s="579"/>
      <c r="K372" s="579"/>
      <c r="L372" s="579"/>
      <c r="M372" s="579">
        <f t="shared" si="107"/>
        <v>0</v>
      </c>
      <c r="N372" s="579"/>
      <c r="O372" s="579"/>
      <c r="P372" s="580"/>
    </row>
    <row r="373" spans="1:16" ht="18" customHeight="1">
      <c r="A373" s="581"/>
      <c r="B373" s="578" t="s">
        <v>943</v>
      </c>
      <c r="C373" s="579"/>
      <c r="D373" s="579"/>
      <c r="E373" s="579"/>
      <c r="F373" s="579"/>
      <c r="G373" s="579"/>
      <c r="H373" s="579"/>
      <c r="I373" s="579"/>
      <c r="J373" s="579"/>
      <c r="K373" s="579"/>
      <c r="L373" s="579"/>
      <c r="M373" s="579">
        <f t="shared" si="107"/>
        <v>0</v>
      </c>
      <c r="N373" s="579"/>
      <c r="O373" s="579"/>
      <c r="P373" s="580"/>
    </row>
    <row r="374" spans="1:16" ht="18" customHeight="1">
      <c r="A374" s="577" t="s">
        <v>944</v>
      </c>
      <c r="B374" s="578" t="s">
        <v>945</v>
      </c>
      <c r="C374" s="579"/>
      <c r="D374" s="579"/>
      <c r="E374" s="579"/>
      <c r="F374" s="579"/>
      <c r="G374" s="579"/>
      <c r="H374" s="579"/>
      <c r="I374" s="579"/>
      <c r="J374" s="579"/>
      <c r="K374" s="579"/>
      <c r="L374" s="579"/>
      <c r="M374" s="579">
        <f>SUM(N375)</f>
        <v>0</v>
      </c>
      <c r="N374" s="579"/>
      <c r="O374" s="579"/>
      <c r="P374" s="580"/>
    </row>
    <row r="375" spans="1:16" ht="18" customHeight="1">
      <c r="A375" s="581"/>
      <c r="B375" s="578" t="s">
        <v>946</v>
      </c>
      <c r="C375" s="579"/>
      <c r="D375" s="579"/>
      <c r="E375" s="579"/>
      <c r="F375" s="579"/>
      <c r="G375" s="579"/>
      <c r="H375" s="579"/>
      <c r="I375" s="579"/>
      <c r="J375" s="579"/>
      <c r="K375" s="579"/>
      <c r="L375" s="579"/>
      <c r="M375" s="579"/>
      <c r="N375" s="579">
        <f>SUM(M256)</f>
        <v>0</v>
      </c>
      <c r="O375" s="579"/>
      <c r="P375" s="580"/>
    </row>
    <row r="376" spans="1:16" ht="18" customHeight="1">
      <c r="A376" s="577" t="s">
        <v>947</v>
      </c>
      <c r="B376" s="578" t="s">
        <v>948</v>
      </c>
      <c r="C376" s="579"/>
      <c r="D376" s="579"/>
      <c r="E376" s="579"/>
      <c r="F376" s="579"/>
      <c r="G376" s="579"/>
      <c r="H376" s="579"/>
      <c r="I376" s="579"/>
      <c r="J376" s="579"/>
      <c r="K376" s="579"/>
      <c r="L376" s="579"/>
      <c r="M376" s="579"/>
      <c r="N376" s="579">
        <f>SUM(M377)</f>
        <v>3732738.2299999995</v>
      </c>
      <c r="O376" s="579"/>
      <c r="P376" s="580"/>
    </row>
    <row r="377" spans="1:16" ht="18" customHeight="1">
      <c r="A377" s="581"/>
      <c r="B377" s="578" t="s">
        <v>946</v>
      </c>
      <c r="C377" s="579"/>
      <c r="D377" s="579"/>
      <c r="E377" s="579"/>
      <c r="F377" s="579"/>
      <c r="G377" s="579"/>
      <c r="H377" s="579"/>
      <c r="I377" s="579"/>
      <c r="J377" s="579"/>
      <c r="K377" s="579"/>
      <c r="L377" s="579"/>
      <c r="M377" s="579">
        <f>SUM(N256)</f>
        <v>3732738.2299999995</v>
      </c>
      <c r="N377" s="579"/>
      <c r="O377" s="579"/>
      <c r="P377" s="580"/>
    </row>
    <row r="378" spans="1:16" ht="18" customHeight="1">
      <c r="A378" s="577" t="s">
        <v>394</v>
      </c>
      <c r="B378" s="578" t="s">
        <v>395</v>
      </c>
      <c r="C378" s="579">
        <f>SUM('BALANZA ACUMULADA'!G270)</f>
        <v>0</v>
      </c>
      <c r="D378" s="579"/>
      <c r="E378" s="579">
        <f>SUM('BALANZA ACUMULADA'!I270)</f>
        <v>0</v>
      </c>
      <c r="F378" s="579">
        <f>SUM('BALANZA ACUMULADA'!J270)</f>
        <v>0</v>
      </c>
      <c r="G378" s="579">
        <f>SUM(C378+E378-F378)</f>
        <v>0</v>
      </c>
      <c r="H378" s="579"/>
      <c r="I378" s="579"/>
      <c r="J378" s="579"/>
      <c r="K378" s="579">
        <f>SUM(G378)</f>
        <v>0</v>
      </c>
      <c r="L378" s="579"/>
      <c r="M378" s="579"/>
      <c r="N378" s="579"/>
      <c r="O378" s="579">
        <f>SUM(K378)</f>
        <v>0</v>
      </c>
      <c r="P378" s="580"/>
    </row>
    <row r="379" spans="1:16" ht="18" customHeight="1">
      <c r="A379" s="577" t="s">
        <v>396</v>
      </c>
      <c r="B379" s="578" t="s">
        <v>397</v>
      </c>
      <c r="C379" s="579"/>
      <c r="D379" s="579">
        <f>SUM('BALANZA ACUMULADA'!H271)</f>
        <v>0</v>
      </c>
      <c r="E379" s="579">
        <f>SUM('BALANZA ACUMULADA'!I271)</f>
        <v>0</v>
      </c>
      <c r="F379" s="579">
        <f>SUM('BALANZA ACUMULADA'!J271)</f>
        <v>0</v>
      </c>
      <c r="G379" s="579"/>
      <c r="H379" s="579">
        <f>SUM(D379+F379-E379)</f>
        <v>0</v>
      </c>
      <c r="I379" s="579"/>
      <c r="J379" s="579"/>
      <c r="K379" s="579"/>
      <c r="L379" s="579">
        <f>SUM(H379)</f>
        <v>0</v>
      </c>
      <c r="M379" s="579"/>
      <c r="N379" s="579"/>
      <c r="O379" s="579"/>
      <c r="P379" s="580">
        <f>SUM(L379)</f>
        <v>0</v>
      </c>
    </row>
    <row r="380" spans="1:16" ht="18" customHeight="1">
      <c r="A380" s="577" t="s">
        <v>398</v>
      </c>
      <c r="B380" s="578" t="s">
        <v>399</v>
      </c>
      <c r="C380" s="579">
        <f>SUM('BALANZA ACUMULADA'!G272)</f>
        <v>0</v>
      </c>
      <c r="D380" s="579"/>
      <c r="E380" s="579">
        <f>SUM('BALANZA ACUMULADA'!I272)</f>
        <v>0</v>
      </c>
      <c r="F380" s="579">
        <f>SUM('BALANZA ACUMULADA'!J272)</f>
        <v>0</v>
      </c>
      <c r="G380" s="579">
        <f>SUM(C380+E380-F380)</f>
        <v>0</v>
      </c>
      <c r="H380" s="579"/>
      <c r="I380" s="579"/>
      <c r="J380" s="579"/>
      <c r="K380" s="579">
        <f>SUM(G380)</f>
        <v>0</v>
      </c>
      <c r="L380" s="579"/>
      <c r="M380" s="579"/>
      <c r="N380" s="579"/>
      <c r="O380" s="579">
        <f>SUM(K380)</f>
        <v>0</v>
      </c>
      <c r="P380" s="580"/>
    </row>
    <row r="381" spans="1:16" ht="18" customHeight="1">
      <c r="A381" s="577" t="s">
        <v>400</v>
      </c>
      <c r="B381" s="578" t="s">
        <v>401</v>
      </c>
      <c r="C381" s="579"/>
      <c r="D381" s="579">
        <f>SUM('BALANZA ACUMULADA'!H273)</f>
        <v>0</v>
      </c>
      <c r="E381" s="579">
        <f>SUM('BALANZA ACUMULADA'!I273)</f>
        <v>0</v>
      </c>
      <c r="F381" s="579">
        <f>SUM('BALANZA ACUMULADA'!J273)</f>
        <v>0</v>
      </c>
      <c r="G381" s="579"/>
      <c r="H381" s="579">
        <f>SUM(D381+F381-E381)</f>
        <v>0</v>
      </c>
      <c r="I381" s="579"/>
      <c r="J381" s="579"/>
      <c r="K381" s="579"/>
      <c r="L381" s="579">
        <f>SUM(H381)</f>
        <v>0</v>
      </c>
      <c r="M381" s="579"/>
      <c r="N381" s="579"/>
      <c r="O381" s="579"/>
      <c r="P381" s="580">
        <f>SUM(L381)</f>
        <v>0</v>
      </c>
    </row>
    <row r="382" spans="1:16" ht="18" customHeight="1">
      <c r="A382" s="577" t="s">
        <v>402</v>
      </c>
      <c r="B382" s="578" t="s">
        <v>403</v>
      </c>
      <c r="C382" s="579">
        <f>SUM('BALANZA ACUMULADA'!G274)</f>
        <v>0</v>
      </c>
      <c r="D382" s="579"/>
      <c r="E382" s="579">
        <f>SUM('BALANZA ACUMULADA'!I274)</f>
        <v>0</v>
      </c>
      <c r="F382" s="579">
        <f>SUM('BALANZA ACUMULADA'!J274)</f>
        <v>0</v>
      </c>
      <c r="G382" s="579">
        <f t="shared" ref="G382:G397" si="108">SUM(C382+E382-F382)</f>
        <v>0</v>
      </c>
      <c r="H382" s="579"/>
      <c r="I382" s="579"/>
      <c r="J382" s="579"/>
      <c r="K382" s="579">
        <f t="shared" ref="K382:K383" si="109">SUM(G382)</f>
        <v>0</v>
      </c>
      <c r="L382" s="579"/>
      <c r="M382" s="579"/>
      <c r="N382" s="579"/>
      <c r="O382" s="579">
        <f>SUM(K382)</f>
        <v>0</v>
      </c>
      <c r="P382" s="580"/>
    </row>
    <row r="383" spans="1:16" ht="18" customHeight="1">
      <c r="A383" s="577" t="s">
        <v>404</v>
      </c>
      <c r="B383" s="578" t="s">
        <v>405</v>
      </c>
      <c r="C383" s="579">
        <f>SUM('BALANZA ACUMULADA'!G275)</f>
        <v>0</v>
      </c>
      <c r="D383" s="579"/>
      <c r="E383" s="579">
        <f>SUM('BALANZA ACUMULADA'!I275)</f>
        <v>0</v>
      </c>
      <c r="F383" s="579">
        <f>SUM('BALANZA ACUMULADA'!J275)</f>
        <v>0</v>
      </c>
      <c r="G383" s="579">
        <f t="shared" si="108"/>
        <v>0</v>
      </c>
      <c r="H383" s="579"/>
      <c r="I383" s="579"/>
      <c r="J383" s="579"/>
      <c r="K383" s="579">
        <f t="shared" si="109"/>
        <v>0</v>
      </c>
      <c r="L383" s="579"/>
      <c r="M383" s="579"/>
      <c r="N383" s="579"/>
      <c r="O383" s="579">
        <f>SUM(K383)</f>
        <v>0</v>
      </c>
      <c r="P383" s="580"/>
    </row>
    <row r="384" spans="1:16" ht="18" customHeight="1">
      <c r="A384" s="577" t="s">
        <v>406</v>
      </c>
      <c r="B384" s="578" t="s">
        <v>407</v>
      </c>
      <c r="C384" s="579"/>
      <c r="D384" s="579">
        <f>SUM('BALANZA ACUMULADA'!H276)</f>
        <v>0</v>
      </c>
      <c r="E384" s="579">
        <f>SUM('BALANZA ACUMULADA'!I276)</f>
        <v>0</v>
      </c>
      <c r="F384" s="579">
        <f>SUM('BALANZA ACUMULADA'!J276)</f>
        <v>0</v>
      </c>
      <c r="G384" s="579"/>
      <c r="H384" s="579">
        <f>SUM(D384+F384-E384)</f>
        <v>0</v>
      </c>
      <c r="I384" s="579"/>
      <c r="J384" s="579"/>
      <c r="K384" s="579"/>
      <c r="L384" s="579">
        <f>SUM(H384)</f>
        <v>0</v>
      </c>
      <c r="M384" s="579"/>
      <c r="N384" s="579"/>
      <c r="O384" s="579"/>
      <c r="P384" s="580">
        <f>SUM(L384)</f>
        <v>0</v>
      </c>
    </row>
    <row r="385" spans="1:16" ht="18" customHeight="1">
      <c r="A385" s="577" t="s">
        <v>408</v>
      </c>
      <c r="B385" s="578" t="s">
        <v>409</v>
      </c>
      <c r="C385" s="579">
        <f>SUM('BALANZA ACUMULADA'!G277)</f>
        <v>0</v>
      </c>
      <c r="D385" s="579"/>
      <c r="E385" s="579">
        <f>SUM('BALANZA ACUMULADA'!I277)</f>
        <v>0</v>
      </c>
      <c r="F385" s="579">
        <f>SUM('BALANZA ACUMULADA'!J277)</f>
        <v>0</v>
      </c>
      <c r="G385" s="579">
        <f t="shared" si="108"/>
        <v>0</v>
      </c>
      <c r="H385" s="579"/>
      <c r="I385" s="579"/>
      <c r="J385" s="579"/>
      <c r="K385" s="579">
        <f>SUM(G385)</f>
        <v>0</v>
      </c>
      <c r="L385" s="579"/>
      <c r="M385" s="579"/>
      <c r="N385" s="579"/>
      <c r="O385" s="579">
        <f>SUM(K385)</f>
        <v>0</v>
      </c>
      <c r="P385" s="580"/>
    </row>
    <row r="386" spans="1:16" ht="18" customHeight="1">
      <c r="A386" s="577" t="s">
        <v>410</v>
      </c>
      <c r="B386" s="578" t="s">
        <v>411</v>
      </c>
      <c r="C386" s="579"/>
      <c r="D386" s="579">
        <f>SUM('BALANZA ACUMULADA'!H278)</f>
        <v>0</v>
      </c>
      <c r="E386" s="579">
        <f>SUM('BALANZA ACUMULADA'!I278)</f>
        <v>0</v>
      </c>
      <c r="F386" s="579">
        <f>SUM('BALANZA ACUMULADA'!J278)</f>
        <v>0</v>
      </c>
      <c r="G386" s="579"/>
      <c r="H386" s="579">
        <f>SUM(D386+F386-E386)</f>
        <v>0</v>
      </c>
      <c r="I386" s="579"/>
      <c r="J386" s="579"/>
      <c r="K386" s="579"/>
      <c r="L386" s="579">
        <f>SUM(H386)</f>
        <v>0</v>
      </c>
      <c r="M386" s="579"/>
      <c r="N386" s="579"/>
      <c r="O386" s="579"/>
      <c r="P386" s="580">
        <f>SUM(L386)</f>
        <v>0</v>
      </c>
    </row>
    <row r="387" spans="1:16" ht="18" customHeight="1">
      <c r="A387" s="577" t="s">
        <v>412</v>
      </c>
      <c r="B387" s="578" t="s">
        <v>413</v>
      </c>
      <c r="C387" s="579">
        <f>SUM('BALANZA ACUMULADA'!G279)</f>
        <v>0</v>
      </c>
      <c r="D387" s="579"/>
      <c r="E387" s="579">
        <f>SUM('BALANZA ACUMULADA'!I279)</f>
        <v>0</v>
      </c>
      <c r="F387" s="579">
        <f>SUM('BALANZA ACUMULADA'!J279)</f>
        <v>0</v>
      </c>
      <c r="G387" s="579">
        <f t="shared" si="108"/>
        <v>0</v>
      </c>
      <c r="H387" s="579"/>
      <c r="I387" s="579"/>
      <c r="J387" s="579"/>
      <c r="K387" s="579">
        <f>SUM(G387)</f>
        <v>0</v>
      </c>
      <c r="L387" s="579"/>
      <c r="M387" s="579"/>
      <c r="N387" s="579"/>
      <c r="O387" s="579">
        <f>SUM(K387)</f>
        <v>0</v>
      </c>
      <c r="P387" s="580"/>
    </row>
    <row r="388" spans="1:16" ht="18" customHeight="1">
      <c r="A388" s="577" t="s">
        <v>414</v>
      </c>
      <c r="B388" s="578" t="s">
        <v>415</v>
      </c>
      <c r="C388" s="579"/>
      <c r="D388" s="579">
        <f>SUM('BALANZA ACUMULADA'!H280)</f>
        <v>0</v>
      </c>
      <c r="E388" s="579">
        <f>SUM('BALANZA ACUMULADA'!I280)</f>
        <v>0</v>
      </c>
      <c r="F388" s="579">
        <f>SUM('BALANZA ACUMULADA'!J280)</f>
        <v>0</v>
      </c>
      <c r="G388" s="579"/>
      <c r="H388" s="579">
        <f>SUM(D388+F388-E388)</f>
        <v>0</v>
      </c>
      <c r="I388" s="579"/>
      <c r="J388" s="579"/>
      <c r="K388" s="579"/>
      <c r="L388" s="579">
        <f>SUM(H388)</f>
        <v>0</v>
      </c>
      <c r="M388" s="579"/>
      <c r="N388" s="579"/>
      <c r="O388" s="579"/>
      <c r="P388" s="580">
        <f>SUM(L388)</f>
        <v>0</v>
      </c>
    </row>
    <row r="389" spans="1:16" ht="18" customHeight="1">
      <c r="A389" s="577" t="s">
        <v>416</v>
      </c>
      <c r="B389" s="578" t="s">
        <v>417</v>
      </c>
      <c r="C389" s="579">
        <f>SUM('BALANZA ACUMULADA'!G281)</f>
        <v>0</v>
      </c>
      <c r="D389" s="579"/>
      <c r="E389" s="579">
        <f>SUM('BALANZA ACUMULADA'!I281)</f>
        <v>0</v>
      </c>
      <c r="F389" s="579">
        <f>SUM('BALANZA ACUMULADA'!J281)</f>
        <v>0</v>
      </c>
      <c r="G389" s="579">
        <f t="shared" si="108"/>
        <v>0</v>
      </c>
      <c r="H389" s="579"/>
      <c r="I389" s="579"/>
      <c r="J389" s="579"/>
      <c r="K389" s="579">
        <f>SUM(G389)</f>
        <v>0</v>
      </c>
      <c r="L389" s="579"/>
      <c r="M389" s="579"/>
      <c r="N389" s="579"/>
      <c r="O389" s="579">
        <f>SUM(K389)</f>
        <v>0</v>
      </c>
      <c r="P389" s="580"/>
    </row>
    <row r="390" spans="1:16" ht="18" customHeight="1">
      <c r="A390" s="577" t="s">
        <v>418</v>
      </c>
      <c r="B390" s="578" t="s">
        <v>419</v>
      </c>
      <c r="C390" s="579"/>
      <c r="D390" s="579">
        <f>SUM('BALANZA ACUMULADA'!H282)</f>
        <v>0</v>
      </c>
      <c r="E390" s="579">
        <f>SUM('BALANZA ACUMULADA'!I282)</f>
        <v>0</v>
      </c>
      <c r="F390" s="579">
        <f>SUM('BALANZA ACUMULADA'!J282)</f>
        <v>0</v>
      </c>
      <c r="G390" s="579"/>
      <c r="H390" s="579">
        <f>SUM(D390+F390-E390)</f>
        <v>0</v>
      </c>
      <c r="I390" s="579"/>
      <c r="J390" s="579"/>
      <c r="K390" s="579"/>
      <c r="L390" s="579">
        <f>SUM(H390)</f>
        <v>0</v>
      </c>
      <c r="M390" s="579"/>
      <c r="N390" s="579"/>
      <c r="O390" s="579"/>
      <c r="P390" s="580">
        <f>SUM(L390)</f>
        <v>0</v>
      </c>
    </row>
    <row r="391" spans="1:16" ht="18" customHeight="1">
      <c r="A391" s="577" t="s">
        <v>420</v>
      </c>
      <c r="B391" s="578" t="s">
        <v>421</v>
      </c>
      <c r="C391" s="579">
        <f>SUM('BALANZA ACUMULADA'!G283)</f>
        <v>0</v>
      </c>
      <c r="D391" s="579"/>
      <c r="E391" s="579">
        <f>SUM('BALANZA ACUMULADA'!I283)</f>
        <v>0</v>
      </c>
      <c r="F391" s="579">
        <f>SUM('BALANZA ACUMULADA'!J283)</f>
        <v>0</v>
      </c>
      <c r="G391" s="579">
        <f t="shared" si="108"/>
        <v>0</v>
      </c>
      <c r="H391" s="579"/>
      <c r="I391" s="579"/>
      <c r="J391" s="579"/>
      <c r="K391" s="579">
        <f>SUM(G391)</f>
        <v>0</v>
      </c>
      <c r="L391" s="579"/>
      <c r="M391" s="579"/>
      <c r="N391" s="579"/>
      <c r="O391" s="579">
        <f>SUM(K391)</f>
        <v>0</v>
      </c>
      <c r="P391" s="580"/>
    </row>
    <row r="392" spans="1:16" ht="18" customHeight="1">
      <c r="A392" s="577" t="s">
        <v>422</v>
      </c>
      <c r="B392" s="578" t="s">
        <v>423</v>
      </c>
      <c r="C392" s="579"/>
      <c r="D392" s="579">
        <f>SUM('BALANZA ACUMULADA'!H284)</f>
        <v>0</v>
      </c>
      <c r="E392" s="579">
        <f>SUM('BALANZA ACUMULADA'!I284)</f>
        <v>0</v>
      </c>
      <c r="F392" s="579">
        <f>SUM('BALANZA ACUMULADA'!J284)</f>
        <v>0</v>
      </c>
      <c r="G392" s="579"/>
      <c r="H392" s="579">
        <f>SUM(D392+F392-E392)</f>
        <v>0</v>
      </c>
      <c r="I392" s="579"/>
      <c r="J392" s="579"/>
      <c r="K392" s="579"/>
      <c r="L392" s="579">
        <f>SUM(H392)</f>
        <v>0</v>
      </c>
      <c r="M392" s="579"/>
      <c r="N392" s="579"/>
      <c r="O392" s="579"/>
      <c r="P392" s="580">
        <f>SUM(L392)</f>
        <v>0</v>
      </c>
    </row>
    <row r="393" spans="1:16" ht="18" customHeight="1">
      <c r="A393" s="577" t="s">
        <v>424</v>
      </c>
      <c r="B393" s="578" t="s">
        <v>425</v>
      </c>
      <c r="C393" s="579">
        <f>SUM('BALANZA ACUMULADA'!G285)</f>
        <v>0</v>
      </c>
      <c r="D393" s="579"/>
      <c r="E393" s="579">
        <f>SUM('BALANZA ACUMULADA'!I285)</f>
        <v>0</v>
      </c>
      <c r="F393" s="579">
        <f>SUM('BALANZA ACUMULADA'!J285)</f>
        <v>0</v>
      </c>
      <c r="G393" s="579">
        <f t="shared" si="108"/>
        <v>0</v>
      </c>
      <c r="H393" s="579"/>
      <c r="I393" s="579"/>
      <c r="J393" s="579"/>
      <c r="K393" s="579">
        <f>SUM(G393)</f>
        <v>0</v>
      </c>
      <c r="L393" s="579"/>
      <c r="M393" s="579"/>
      <c r="N393" s="579"/>
      <c r="O393" s="579">
        <f>SUM(K393)</f>
        <v>0</v>
      </c>
      <c r="P393" s="580"/>
    </row>
    <row r="394" spans="1:16" ht="18" customHeight="1">
      <c r="A394" s="577" t="s">
        <v>426</v>
      </c>
      <c r="B394" s="578" t="s">
        <v>427</v>
      </c>
      <c r="C394" s="579"/>
      <c r="D394" s="579">
        <f>SUM('BALANZA ACUMULADA'!H286)</f>
        <v>0</v>
      </c>
      <c r="E394" s="579">
        <f>SUM('BALANZA ACUMULADA'!I286)</f>
        <v>0</v>
      </c>
      <c r="F394" s="579">
        <f>SUM('BALANZA ACUMULADA'!J286)</f>
        <v>0</v>
      </c>
      <c r="G394" s="579"/>
      <c r="H394" s="579">
        <f>SUM(D394+F394-E394)</f>
        <v>0</v>
      </c>
      <c r="I394" s="579"/>
      <c r="J394" s="579"/>
      <c r="K394" s="579"/>
      <c r="L394" s="579">
        <f>SUM(H394)</f>
        <v>0</v>
      </c>
      <c r="M394" s="579"/>
      <c r="N394" s="579"/>
      <c r="O394" s="579"/>
      <c r="P394" s="580">
        <f>SUM(L394)</f>
        <v>0</v>
      </c>
    </row>
    <row r="395" spans="1:16" ht="18" customHeight="1">
      <c r="A395" s="577" t="s">
        <v>428</v>
      </c>
      <c r="B395" s="578" t="s">
        <v>429</v>
      </c>
      <c r="C395" s="579">
        <f>SUM('BALANZA ACUMULADA'!G287)</f>
        <v>0</v>
      </c>
      <c r="D395" s="579"/>
      <c r="E395" s="579">
        <f>SUM('BALANZA ACUMULADA'!I287)</f>
        <v>0</v>
      </c>
      <c r="F395" s="579">
        <f>SUM('BALANZA ACUMULADA'!J287)</f>
        <v>0</v>
      </c>
      <c r="G395" s="579">
        <f t="shared" si="108"/>
        <v>0</v>
      </c>
      <c r="H395" s="579"/>
      <c r="I395" s="579"/>
      <c r="J395" s="579"/>
      <c r="K395" s="579">
        <f>SUM(G395)</f>
        <v>0</v>
      </c>
      <c r="L395" s="579"/>
      <c r="M395" s="579"/>
      <c r="N395" s="579"/>
      <c r="O395" s="579">
        <f>SUM(K395)</f>
        <v>0</v>
      </c>
      <c r="P395" s="580"/>
    </row>
    <row r="396" spans="1:16" ht="18" customHeight="1">
      <c r="A396" s="577" t="s">
        <v>430</v>
      </c>
      <c r="B396" s="578" t="s">
        <v>431</v>
      </c>
      <c r="C396" s="579"/>
      <c r="D396" s="579">
        <f>SUM('BALANZA ACUMULADA'!H288)</f>
        <v>0</v>
      </c>
      <c r="E396" s="579">
        <f>SUM('BALANZA ACUMULADA'!I288)</f>
        <v>0</v>
      </c>
      <c r="F396" s="579">
        <f>SUM('BALANZA ACUMULADA'!J288)</f>
        <v>0</v>
      </c>
      <c r="G396" s="579"/>
      <c r="H396" s="579">
        <f>SUM(D396+F396-E396)</f>
        <v>0</v>
      </c>
      <c r="I396" s="579"/>
      <c r="J396" s="579"/>
      <c r="K396" s="579"/>
      <c r="L396" s="579">
        <f>SUM(H396)</f>
        <v>0</v>
      </c>
      <c r="M396" s="579"/>
      <c r="N396" s="579"/>
      <c r="O396" s="579"/>
      <c r="P396" s="580">
        <f>SUM(L396)</f>
        <v>0</v>
      </c>
    </row>
    <row r="397" spans="1:16" ht="18" customHeight="1">
      <c r="A397" s="577" t="s">
        <v>432</v>
      </c>
      <c r="B397" s="578" t="s">
        <v>433</v>
      </c>
      <c r="C397" s="579"/>
      <c r="D397" s="579"/>
      <c r="E397" s="579">
        <f>SUM('BALANZA ACUMULADA'!I289)</f>
        <v>0</v>
      </c>
      <c r="F397" s="579">
        <f>SUM('BALANZA ACUMULADA'!J289)</f>
        <v>0</v>
      </c>
      <c r="G397" s="579">
        <f t="shared" si="108"/>
        <v>0</v>
      </c>
      <c r="H397" s="579"/>
      <c r="I397" s="579"/>
      <c r="J397" s="579"/>
      <c r="K397" s="579"/>
      <c r="L397" s="579"/>
      <c r="M397" s="579"/>
      <c r="N397" s="579"/>
      <c r="O397" s="579"/>
      <c r="P397" s="580"/>
    </row>
    <row r="398" spans="1:16" ht="18" customHeight="1">
      <c r="A398" s="577"/>
      <c r="B398" s="578" t="s">
        <v>949</v>
      </c>
      <c r="C398" s="579"/>
      <c r="D398" s="579"/>
      <c r="E398" s="579"/>
      <c r="F398" s="579"/>
      <c r="G398" s="579"/>
      <c r="H398" s="579"/>
      <c r="I398" s="579"/>
      <c r="J398" s="579">
        <f>SUM(I400)</f>
        <v>0</v>
      </c>
      <c r="K398" s="579"/>
      <c r="L398" s="579"/>
      <c r="M398" s="579"/>
      <c r="N398" s="579"/>
      <c r="O398" s="579"/>
      <c r="P398" s="580"/>
    </row>
    <row r="399" spans="1:16" ht="18" customHeight="1">
      <c r="A399" s="577"/>
      <c r="B399" s="578" t="s">
        <v>950</v>
      </c>
      <c r="C399" s="579"/>
      <c r="D399" s="579"/>
      <c r="E399" s="579"/>
      <c r="F399" s="579"/>
      <c r="G399" s="579"/>
      <c r="H399" s="579"/>
      <c r="I399" s="579"/>
      <c r="J399" s="579">
        <f>SUM(I405)</f>
        <v>0</v>
      </c>
      <c r="K399" s="579"/>
      <c r="L399" s="579"/>
      <c r="M399" s="579"/>
      <c r="N399" s="579"/>
      <c r="O399" s="579"/>
      <c r="P399" s="580"/>
    </row>
    <row r="400" spans="1:16" ht="18" customHeight="1">
      <c r="A400" s="577" t="s">
        <v>434</v>
      </c>
      <c r="B400" s="578" t="s">
        <v>435</v>
      </c>
      <c r="C400" s="579"/>
      <c r="D400" s="579"/>
      <c r="E400" s="579">
        <f>SUM('BALANZA ACUMULADA'!I290)</f>
        <v>0</v>
      </c>
      <c r="F400" s="579">
        <f>SUM('BALANZA ACUMULADA'!J290)</f>
        <v>0</v>
      </c>
      <c r="G400" s="579"/>
      <c r="H400" s="579">
        <f t="shared" ref="H400:H406" si="110">SUM(D400+F400-E400)</f>
        <v>0</v>
      </c>
      <c r="I400" s="579">
        <f>SUM(H400+J401+J402)</f>
        <v>0</v>
      </c>
      <c r="J400" s="579"/>
      <c r="K400" s="579"/>
      <c r="L400" s="579"/>
      <c r="M400" s="579"/>
      <c r="N400" s="579"/>
      <c r="O400" s="579"/>
      <c r="P400" s="580"/>
    </row>
    <row r="401" spans="1:16" ht="18" customHeight="1">
      <c r="A401" s="577"/>
      <c r="B401" s="578" t="s">
        <v>951</v>
      </c>
      <c r="C401" s="579"/>
      <c r="D401" s="579"/>
      <c r="E401" s="579"/>
      <c r="F401" s="579"/>
      <c r="G401" s="579"/>
      <c r="H401" s="579"/>
      <c r="I401" s="579"/>
      <c r="J401" s="579">
        <f>SUM(I403)</f>
        <v>0</v>
      </c>
      <c r="K401" s="579"/>
      <c r="L401" s="579"/>
      <c r="M401" s="579"/>
      <c r="N401" s="579"/>
      <c r="O401" s="579"/>
      <c r="P401" s="580"/>
    </row>
    <row r="402" spans="1:16" ht="18" customHeight="1">
      <c r="A402" s="577"/>
      <c r="B402" s="578" t="s">
        <v>952</v>
      </c>
      <c r="C402" s="579"/>
      <c r="D402" s="579"/>
      <c r="E402" s="579"/>
      <c r="F402" s="579"/>
      <c r="G402" s="579"/>
      <c r="H402" s="579"/>
      <c r="I402" s="579"/>
      <c r="J402" s="579">
        <f>SUM(I404)</f>
        <v>0</v>
      </c>
      <c r="K402" s="579"/>
      <c r="L402" s="579"/>
      <c r="M402" s="579"/>
      <c r="N402" s="579"/>
      <c r="O402" s="579"/>
      <c r="P402" s="580"/>
    </row>
    <row r="403" spans="1:16" ht="18" customHeight="1">
      <c r="A403" s="577" t="s">
        <v>436</v>
      </c>
      <c r="B403" s="578" t="s">
        <v>437</v>
      </c>
      <c r="C403" s="579"/>
      <c r="D403" s="579"/>
      <c r="E403" s="579">
        <f>SUM('BALANZA ACUMULADA'!I291)</f>
        <v>0</v>
      </c>
      <c r="F403" s="579">
        <f>SUM('BALANZA ACUMULADA'!J291)</f>
        <v>0</v>
      </c>
      <c r="G403" s="579"/>
      <c r="H403" s="579">
        <f t="shared" si="110"/>
        <v>0</v>
      </c>
      <c r="I403" s="579">
        <f>SUM(H403)</f>
        <v>0</v>
      </c>
      <c r="J403" s="579"/>
      <c r="K403" s="579"/>
      <c r="L403" s="579"/>
      <c r="M403" s="579"/>
      <c r="N403" s="579"/>
      <c r="O403" s="579"/>
      <c r="P403" s="580"/>
    </row>
    <row r="404" spans="1:16" ht="18" customHeight="1">
      <c r="A404" s="577" t="s">
        <v>438</v>
      </c>
      <c r="B404" s="578" t="s">
        <v>439</v>
      </c>
      <c r="C404" s="579"/>
      <c r="D404" s="579"/>
      <c r="E404" s="579">
        <f>SUM('BALANZA ACUMULADA'!I292)</f>
        <v>0</v>
      </c>
      <c r="F404" s="579">
        <f>SUM('BALANZA ACUMULADA'!J292)</f>
        <v>0</v>
      </c>
      <c r="G404" s="579"/>
      <c r="H404" s="579">
        <f t="shared" si="110"/>
        <v>0</v>
      </c>
      <c r="I404" s="579">
        <f>SUM(H404)</f>
        <v>0</v>
      </c>
      <c r="J404" s="579"/>
      <c r="K404" s="579"/>
      <c r="L404" s="579"/>
      <c r="M404" s="579"/>
      <c r="N404" s="579"/>
      <c r="O404" s="579"/>
      <c r="P404" s="580"/>
    </row>
    <row r="405" spans="1:16" ht="18" customHeight="1">
      <c r="A405" s="577" t="s">
        <v>440</v>
      </c>
      <c r="B405" s="578" t="s">
        <v>441</v>
      </c>
      <c r="C405" s="579"/>
      <c r="D405" s="579"/>
      <c r="E405" s="579">
        <f>SUM('BALANZA ACUMULADA'!I293)</f>
        <v>0</v>
      </c>
      <c r="F405" s="579">
        <f>SUM('BALANZA ACUMULADA'!J293)</f>
        <v>0</v>
      </c>
      <c r="G405" s="579"/>
      <c r="H405" s="579">
        <f t="shared" si="110"/>
        <v>0</v>
      </c>
      <c r="I405" s="579">
        <f>SUM(H405)</f>
        <v>0</v>
      </c>
      <c r="J405" s="579"/>
      <c r="K405" s="579"/>
      <c r="L405" s="579"/>
      <c r="M405" s="579"/>
      <c r="N405" s="579"/>
      <c r="O405" s="579"/>
      <c r="P405" s="580"/>
    </row>
    <row r="406" spans="1:16" ht="18" customHeight="1">
      <c r="A406" s="577" t="s">
        <v>442</v>
      </c>
      <c r="B406" s="578" t="s">
        <v>953</v>
      </c>
      <c r="C406" s="579"/>
      <c r="D406" s="579"/>
      <c r="E406" s="579">
        <f>SUM('BALANZA ACUMULADA'!I294)</f>
        <v>0</v>
      </c>
      <c r="F406" s="579">
        <f>SUM('BALANZA ACUMULADA'!J294)</f>
        <v>17770992.460000001</v>
      </c>
      <c r="G406" s="579"/>
      <c r="H406" s="579">
        <f t="shared" si="110"/>
        <v>17770992.460000001</v>
      </c>
      <c r="I406" s="579"/>
      <c r="J406" s="579"/>
      <c r="K406" s="579"/>
      <c r="L406" s="579"/>
      <c r="M406" s="579"/>
      <c r="N406" s="579"/>
      <c r="O406" s="579"/>
      <c r="P406" s="580"/>
    </row>
    <row r="407" spans="1:16" ht="18" customHeight="1">
      <c r="A407" s="581"/>
      <c r="B407" s="578" t="s">
        <v>954</v>
      </c>
      <c r="C407" s="579"/>
      <c r="D407" s="579"/>
      <c r="E407" s="579"/>
      <c r="F407" s="579"/>
      <c r="G407" s="579"/>
      <c r="H407" s="579"/>
      <c r="I407" s="579">
        <f>SUM(J411)</f>
        <v>14038254.229999999</v>
      </c>
      <c r="J407" s="579"/>
      <c r="K407" s="579"/>
      <c r="L407" s="579"/>
      <c r="M407" s="579"/>
      <c r="N407" s="579"/>
      <c r="O407" s="579"/>
      <c r="P407" s="580"/>
    </row>
    <row r="408" spans="1:16" ht="18" customHeight="1">
      <c r="A408" s="581"/>
      <c r="B408" s="578" t="s">
        <v>955</v>
      </c>
      <c r="C408" s="579"/>
      <c r="D408" s="579"/>
      <c r="E408" s="579"/>
      <c r="F408" s="579"/>
      <c r="G408" s="579"/>
      <c r="H408" s="579"/>
      <c r="I408" s="579">
        <f>SUM(J416)</f>
        <v>267108.87000000011</v>
      </c>
      <c r="J408" s="579"/>
      <c r="K408" s="579"/>
      <c r="L408" s="579"/>
      <c r="M408" s="579"/>
      <c r="N408" s="579"/>
      <c r="O408" s="579"/>
      <c r="P408" s="580"/>
    </row>
    <row r="409" spans="1:16" ht="18" customHeight="1">
      <c r="A409" s="581"/>
      <c r="B409" s="578" t="s">
        <v>956</v>
      </c>
      <c r="C409" s="579"/>
      <c r="D409" s="579"/>
      <c r="E409" s="579"/>
      <c r="F409" s="579"/>
      <c r="G409" s="579"/>
      <c r="H409" s="579"/>
      <c r="I409" s="579">
        <f>SUM(J417)</f>
        <v>0</v>
      </c>
      <c r="J409" s="579"/>
      <c r="K409" s="579"/>
      <c r="L409" s="579"/>
      <c r="M409" s="579"/>
      <c r="N409" s="579"/>
      <c r="O409" s="579"/>
      <c r="P409" s="580"/>
    </row>
    <row r="410" spans="1:16" ht="18" customHeight="1">
      <c r="A410" s="581"/>
      <c r="B410" s="578" t="s">
        <v>957</v>
      </c>
      <c r="C410" s="579"/>
      <c r="D410" s="579"/>
      <c r="E410" s="579"/>
      <c r="F410" s="579"/>
      <c r="G410" s="579"/>
      <c r="H410" s="579"/>
      <c r="I410" s="579">
        <f>SUM(J418)</f>
        <v>3465629.36</v>
      </c>
      <c r="J410" s="579"/>
      <c r="K410" s="579"/>
      <c r="L410" s="579"/>
      <c r="M410" s="579"/>
      <c r="N410" s="579"/>
      <c r="O410" s="579"/>
      <c r="P410" s="580"/>
    </row>
    <row r="411" spans="1:16" ht="18" customHeight="1">
      <c r="A411" s="577" t="s">
        <v>444</v>
      </c>
      <c r="B411" s="578" t="s">
        <v>958</v>
      </c>
      <c r="C411" s="579"/>
      <c r="D411" s="579"/>
      <c r="E411" s="579">
        <f>SUM('BALANZA ACUMULADA'!I295)</f>
        <v>20306939.359999999</v>
      </c>
      <c r="F411" s="579">
        <f>SUM('BALANZA ACUMULADA'!J295)</f>
        <v>6746026.1600000001</v>
      </c>
      <c r="G411" s="579">
        <f>SUM(E411-F411)</f>
        <v>13560913.199999999</v>
      </c>
      <c r="H411" s="579"/>
      <c r="I411" s="579"/>
      <c r="J411" s="579">
        <f>SUM(G411+I412+I413-J412-J413)</f>
        <v>14038254.229999999</v>
      </c>
      <c r="K411" s="579"/>
      <c r="L411" s="579"/>
      <c r="M411" s="579"/>
      <c r="N411" s="579"/>
      <c r="O411" s="579"/>
      <c r="P411" s="580"/>
    </row>
    <row r="412" spans="1:16" ht="18" customHeight="1">
      <c r="A412" s="581"/>
      <c r="B412" s="578" t="s">
        <v>959</v>
      </c>
      <c r="C412" s="579"/>
      <c r="D412" s="579"/>
      <c r="E412" s="579"/>
      <c r="F412" s="579"/>
      <c r="G412" s="579"/>
      <c r="H412" s="579"/>
      <c r="I412" s="579">
        <f>SUM(J414)</f>
        <v>0</v>
      </c>
      <c r="J412" s="579">
        <f>SUM(I414)</f>
        <v>1928494.06</v>
      </c>
      <c r="K412" s="579"/>
      <c r="L412" s="579"/>
      <c r="M412" s="579"/>
      <c r="N412" s="579"/>
      <c r="O412" s="579"/>
      <c r="P412" s="580"/>
    </row>
    <row r="413" spans="1:16" ht="18" customHeight="1">
      <c r="A413" s="581"/>
      <c r="B413" s="578" t="s">
        <v>960</v>
      </c>
      <c r="C413" s="579"/>
      <c r="D413" s="579"/>
      <c r="E413" s="579"/>
      <c r="F413" s="579"/>
      <c r="G413" s="579"/>
      <c r="H413" s="579"/>
      <c r="I413" s="579">
        <f>SUM(J415)</f>
        <v>2405835.09</v>
      </c>
      <c r="J413" s="579">
        <f>SUM(I415)</f>
        <v>0</v>
      </c>
      <c r="K413" s="579"/>
      <c r="L413" s="579"/>
      <c r="M413" s="579"/>
      <c r="N413" s="579"/>
      <c r="O413" s="579"/>
      <c r="P413" s="580"/>
    </row>
    <row r="414" spans="1:16" ht="18" customHeight="1">
      <c r="A414" s="577" t="s">
        <v>446</v>
      </c>
      <c r="B414" s="578" t="s">
        <v>961</v>
      </c>
      <c r="C414" s="579"/>
      <c r="D414" s="579"/>
      <c r="E414" s="579">
        <f>SUM('BALANZA ACUMULADA'!I296)</f>
        <v>260.67</v>
      </c>
      <c r="F414" s="579">
        <f>SUM('BALANZA ACUMULADA'!J296)</f>
        <v>1928754.73</v>
      </c>
      <c r="G414" s="579"/>
      <c r="H414" s="579">
        <f t="shared" ref="H414" si="111">SUM(D414+F414-E414)</f>
        <v>1928494.06</v>
      </c>
      <c r="I414" s="579">
        <f>SUM(H414)</f>
        <v>1928494.06</v>
      </c>
      <c r="J414" s="579">
        <f>SUM(G414)</f>
        <v>0</v>
      </c>
      <c r="K414" s="579"/>
      <c r="L414" s="579"/>
      <c r="M414" s="579"/>
      <c r="N414" s="579"/>
      <c r="O414" s="579"/>
      <c r="P414" s="580"/>
    </row>
    <row r="415" spans="1:16" ht="18" customHeight="1">
      <c r="A415" s="577" t="s">
        <v>448</v>
      </c>
      <c r="B415" s="578" t="s">
        <v>962</v>
      </c>
      <c r="C415" s="579"/>
      <c r="D415" s="579"/>
      <c r="E415" s="579">
        <f>SUM('BALANZA ACUMULADA'!I297)</f>
        <v>7283713.5800000001</v>
      </c>
      <c r="F415" s="579">
        <f>SUM('BALANZA ACUMULADA'!J297)</f>
        <v>4877878.49</v>
      </c>
      <c r="G415" s="579">
        <f>SUM(E415-F415)</f>
        <v>2405835.09</v>
      </c>
      <c r="H415" s="579"/>
      <c r="I415" s="579"/>
      <c r="J415" s="579">
        <f>SUM(G415)</f>
        <v>2405835.09</v>
      </c>
      <c r="K415" s="579"/>
      <c r="L415" s="579"/>
      <c r="M415" s="579"/>
      <c r="N415" s="579"/>
      <c r="O415" s="579"/>
      <c r="P415" s="580"/>
    </row>
    <row r="416" spans="1:16" ht="18" customHeight="1">
      <c r="A416" s="577" t="s">
        <v>450</v>
      </c>
      <c r="B416" s="578" t="s">
        <v>963</v>
      </c>
      <c r="C416" s="579"/>
      <c r="D416" s="579"/>
      <c r="E416" s="579">
        <f>SUM('BALANZA ACUMULADA'!I298)</f>
        <v>4858419.09</v>
      </c>
      <c r="F416" s="579">
        <f>SUM('BALANZA ACUMULADA'!J298)</f>
        <v>4591310.22</v>
      </c>
      <c r="G416" s="579">
        <f>SUM(E416-F416)</f>
        <v>267108.87000000011</v>
      </c>
      <c r="H416" s="579"/>
      <c r="I416" s="579"/>
      <c r="J416" s="579">
        <f>SUM(G416)</f>
        <v>267108.87000000011</v>
      </c>
      <c r="K416" s="579"/>
      <c r="L416" s="579"/>
      <c r="M416" s="579"/>
      <c r="N416" s="579"/>
      <c r="O416" s="579"/>
      <c r="P416" s="580"/>
    </row>
    <row r="417" spans="1:16" ht="18" customHeight="1">
      <c r="A417" s="577" t="s">
        <v>452</v>
      </c>
      <c r="B417" s="578" t="s">
        <v>964</v>
      </c>
      <c r="C417" s="579"/>
      <c r="D417" s="579"/>
      <c r="E417" s="579">
        <f>SUM('BALANZA ACUMULADA'!I299)</f>
        <v>4641094.9000000004</v>
      </c>
      <c r="F417" s="579">
        <f>SUM('BALANZA ACUMULADA'!J299)</f>
        <v>4641094.9000000004</v>
      </c>
      <c r="G417" s="579">
        <f>SUM(E417-F417)</f>
        <v>0</v>
      </c>
      <c r="H417" s="579"/>
      <c r="I417" s="579"/>
      <c r="J417" s="579">
        <f>SUM(G417)</f>
        <v>0</v>
      </c>
      <c r="K417" s="579"/>
      <c r="L417" s="579"/>
      <c r="M417" s="579"/>
      <c r="N417" s="579"/>
      <c r="O417" s="579"/>
      <c r="P417" s="580"/>
    </row>
    <row r="418" spans="1:16" ht="18" customHeight="1">
      <c r="A418" s="734" t="s">
        <v>454</v>
      </c>
      <c r="B418" s="735" t="s">
        <v>965</v>
      </c>
      <c r="C418" s="736"/>
      <c r="D418" s="736"/>
      <c r="E418" s="736">
        <f>SUM('BALANZA ACUMULADA'!I300)</f>
        <v>4053362.13</v>
      </c>
      <c r="F418" s="736">
        <f>SUM('BALANZA ACUMULADA'!J300)</f>
        <v>587732.77</v>
      </c>
      <c r="G418" s="736">
        <f>SUM(E418-F418)</f>
        <v>3465629.36</v>
      </c>
      <c r="H418" s="736"/>
      <c r="I418" s="736"/>
      <c r="J418" s="736">
        <f>SUM(G418)</f>
        <v>3465629.36</v>
      </c>
      <c r="K418" s="736"/>
      <c r="L418" s="736"/>
      <c r="M418" s="736"/>
      <c r="N418" s="736"/>
      <c r="O418" s="736"/>
      <c r="P418" s="737"/>
    </row>
    <row r="419" spans="1:16" ht="7.5" customHeight="1">
      <c r="A419" s="222"/>
      <c r="B419" s="223"/>
      <c r="C419" s="224"/>
      <c r="D419" s="224"/>
      <c r="E419" s="224"/>
      <c r="F419" s="224"/>
      <c r="G419" s="224"/>
      <c r="H419" s="224"/>
      <c r="I419" s="224"/>
      <c r="J419" s="224"/>
      <c r="K419" s="224"/>
      <c r="L419" s="224"/>
      <c r="M419" s="224"/>
      <c r="N419" s="224"/>
      <c r="O419" s="224"/>
      <c r="P419" s="224"/>
    </row>
    <row r="420" spans="1:16" ht="18" customHeight="1">
      <c r="A420" s="1224" t="s">
        <v>970</v>
      </c>
      <c r="B420" s="1225"/>
      <c r="C420" s="210">
        <f t="shared" ref="C420:P420" si="112">SUM(C12:C418)</f>
        <v>828319.92999999993</v>
      </c>
      <c r="D420" s="210">
        <f t="shared" si="112"/>
        <v>828319.93000000017</v>
      </c>
      <c r="E420" s="210">
        <f t="shared" si="112"/>
        <v>64249513.260000005</v>
      </c>
      <c r="F420" s="210">
        <f t="shared" si="112"/>
        <v>64249513.260000005</v>
      </c>
      <c r="G420" s="210">
        <f t="shared" si="112"/>
        <v>26539355.789999999</v>
      </c>
      <c r="H420" s="210">
        <f t="shared" si="112"/>
        <v>26539355.789999999</v>
      </c>
      <c r="I420" s="210">
        <f t="shared" si="112"/>
        <v>22105321.609999996</v>
      </c>
      <c r="J420" s="210">
        <f t="shared" si="112"/>
        <v>22105321.609999999</v>
      </c>
      <c r="K420" s="210">
        <f t="shared" si="112"/>
        <v>6839869.2699999996</v>
      </c>
      <c r="L420" s="210">
        <f t="shared" si="112"/>
        <v>6839869.2699999996</v>
      </c>
      <c r="M420" s="210">
        <f t="shared" si="112"/>
        <v>17542144.82</v>
      </c>
      <c r="N420" s="210">
        <f t="shared" si="112"/>
        <v>17542144.82</v>
      </c>
      <c r="O420" s="210">
        <f t="shared" si="112"/>
        <v>495939.13999999966</v>
      </c>
      <c r="P420" s="211">
        <f t="shared" si="112"/>
        <v>3107131.0400000005</v>
      </c>
    </row>
    <row r="425" spans="1:16">
      <c r="H425" s="133"/>
    </row>
    <row r="426" spans="1:16">
      <c r="J426" s="3"/>
    </row>
    <row r="427" spans="1:16">
      <c r="C427" s="1229" t="s">
        <v>12</v>
      </c>
      <c r="D427" s="1229"/>
      <c r="E427" s="1229"/>
      <c r="J427" s="1229" t="s">
        <v>12</v>
      </c>
      <c r="K427" s="1229"/>
      <c r="L427" s="1229"/>
    </row>
    <row r="428" spans="1:16">
      <c r="C428" s="1230" t="s">
        <v>638</v>
      </c>
      <c r="D428" s="1230"/>
      <c r="E428" s="1230"/>
      <c r="J428" s="1230" t="s">
        <v>638</v>
      </c>
      <c r="K428" s="1230"/>
      <c r="L428" s="1230"/>
    </row>
  </sheetData>
  <mergeCells count="19">
    <mergeCell ref="C427:E427"/>
    <mergeCell ref="C428:E428"/>
    <mergeCell ref="J427:L427"/>
    <mergeCell ref="J428:L428"/>
    <mergeCell ref="R12:U23"/>
    <mergeCell ref="A1:O1"/>
    <mergeCell ref="A2:O2"/>
    <mergeCell ref="A3:O3"/>
    <mergeCell ref="A4:O4"/>
    <mergeCell ref="A420:B420"/>
    <mergeCell ref="I8:J8"/>
    <mergeCell ref="K8:L8"/>
    <mergeCell ref="M8:N8"/>
    <mergeCell ref="O8:P8"/>
    <mergeCell ref="A8:A9"/>
    <mergeCell ref="B8:B9"/>
    <mergeCell ref="C8:D8"/>
    <mergeCell ref="E8:F8"/>
    <mergeCell ref="G8:H8"/>
  </mergeCells>
  <printOptions horizontalCentered="1"/>
  <pageMargins left="0.35433070866141736" right="0.47244094488188981" top="0.39370078740157483" bottom="0.51181102362204722" header="0" footer="0.15748031496062992"/>
  <pageSetup scale="34" orientation="landscape" r:id="rId1"/>
  <headerFooter>
    <oddHeader>&amp;R&amp;"Arial,Normal"
Página &amp;P de &amp;N</oddHeader>
  </headerFooter>
  <ignoredErrors>
    <ignoredError sqref="A43:A72 A92:A98 A116:A129 A183 A301:A302 A361:A418 A39:A41 A79:A89 A114 A100:A103 A74:A75 A241 A359 A134:A136 A131:A132 A214:A223 A232:A238 A332:A341 A350:A356 A175:A176 A293:A294 A105:A107 A110:A112 A145:A152 A172 A263:A275 A290 A12:A36 A167:A169 A284:A287 A141:A143 A243:A257 A259:A261 A159:A161 A277:A280 A164 A282 A154:A157 A291 A173 A185:A211 A303:A329" numberStoredAsText="1"/>
    <ignoredError sqref="P130 L130 O73:O75 N212 N242" formula="1"/>
  </ignoredErrors>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B09A5B"/>
  </sheetPr>
  <dimension ref="A1:M60"/>
  <sheetViews>
    <sheetView topLeftCell="A34" zoomScale="86" zoomScaleNormal="86" workbookViewId="0">
      <selection sqref="A1:K1"/>
    </sheetView>
  </sheetViews>
  <sheetFormatPr baseColWidth="10" defaultRowHeight="12.75"/>
  <cols>
    <col min="1" max="1" width="11.85546875" style="2" customWidth="1"/>
    <col min="2" max="2" width="20.140625" style="2" customWidth="1"/>
    <col min="3" max="3" width="29.5703125" style="2" customWidth="1"/>
    <col min="4" max="5" width="7.85546875" style="2" customWidth="1"/>
    <col min="6" max="6" width="15.140625" style="2" customWidth="1"/>
    <col min="7" max="7" width="25.5703125" style="2" customWidth="1"/>
    <col min="8" max="8" width="0.85546875" style="2" customWidth="1"/>
    <col min="9" max="9" width="23.85546875" style="2" customWidth="1"/>
    <col min="10" max="10" width="3.140625" style="2" customWidth="1"/>
    <col min="11" max="11" width="4.42578125" style="2" customWidth="1"/>
    <col min="12" max="16384" width="11.42578125" style="2"/>
  </cols>
  <sheetData>
    <row r="1" spans="1:13" ht="18" customHeight="1">
      <c r="A1" s="1017" t="s">
        <v>0</v>
      </c>
      <c r="B1" s="1017"/>
      <c r="C1" s="1017"/>
      <c r="D1" s="1017"/>
      <c r="E1" s="1017"/>
      <c r="F1" s="1017"/>
      <c r="G1" s="1017"/>
      <c r="H1" s="1017"/>
      <c r="I1" s="1017"/>
      <c r="J1" s="207"/>
      <c r="K1" s="3"/>
      <c r="L1" s="3"/>
    </row>
    <row r="2" spans="1:13" ht="18" customHeight="1">
      <c r="A2" s="1017" t="str">
        <f>'1.ESF (Rubros)'!A2:I2</f>
        <v>SECRETARIA EJECUTIVA DEL SISTEMA ANTICORRUPCION DEL ESTADO DE CHIAPAS</v>
      </c>
      <c r="B2" s="1017"/>
      <c r="C2" s="1017"/>
      <c r="D2" s="1017"/>
      <c r="E2" s="1017"/>
      <c r="F2" s="1017"/>
      <c r="G2" s="1017"/>
      <c r="H2" s="1017"/>
      <c r="I2" s="1017"/>
      <c r="J2" s="207"/>
      <c r="K2" s="3"/>
      <c r="L2" s="3"/>
    </row>
    <row r="3" spans="1:13" ht="9.9499999999999993" customHeight="1">
      <c r="A3" s="691"/>
      <c r="B3" s="691"/>
      <c r="C3" s="691"/>
      <c r="D3" s="691"/>
      <c r="E3" s="691"/>
      <c r="F3" s="691"/>
      <c r="G3" s="691"/>
      <c r="H3" s="691"/>
      <c r="I3" s="691"/>
      <c r="J3" s="691"/>
      <c r="K3" s="3"/>
      <c r="L3" s="3"/>
    </row>
    <row r="4" spans="1:13" ht="18" customHeight="1">
      <c r="A4" s="1017" t="s">
        <v>1592</v>
      </c>
      <c r="B4" s="1017"/>
      <c r="C4" s="1017"/>
      <c r="D4" s="1017"/>
      <c r="E4" s="1017"/>
      <c r="F4" s="1017"/>
      <c r="G4" s="1017"/>
      <c r="H4" s="1017"/>
      <c r="I4" s="1017"/>
      <c r="J4" s="207"/>
      <c r="K4" s="3"/>
      <c r="L4" s="3"/>
    </row>
    <row r="5" spans="1:13" ht="18" customHeight="1">
      <c r="A5" s="1017" t="s">
        <v>971</v>
      </c>
      <c r="B5" s="1017"/>
      <c r="C5" s="1017"/>
      <c r="D5" s="1017"/>
      <c r="E5" s="1017"/>
      <c r="F5" s="1017"/>
      <c r="G5" s="1017"/>
      <c r="H5" s="1017"/>
      <c r="I5" s="1017"/>
      <c r="J5" s="207"/>
      <c r="K5" s="3"/>
      <c r="L5" s="3"/>
    </row>
    <row r="6" spans="1:13" ht="15">
      <c r="A6" s="225"/>
      <c r="B6" s="225"/>
      <c r="C6" s="225"/>
      <c r="D6" s="225"/>
      <c r="E6" s="225"/>
      <c r="F6" s="225"/>
      <c r="G6" s="225"/>
      <c r="H6" s="225"/>
      <c r="I6" s="225"/>
      <c r="J6" s="207"/>
      <c r="K6" s="3"/>
      <c r="L6" s="3"/>
    </row>
    <row r="7" spans="1:13" ht="18" customHeight="1">
      <c r="A7" s="227" t="s">
        <v>805</v>
      </c>
      <c r="B7" s="228" t="str">
        <f>'3.EA'!A6</f>
        <v>DEL 1 DE ENERO AL 31 DE MARZO DE 2021</v>
      </c>
      <c r="C7" s="207"/>
      <c r="D7" s="207"/>
      <c r="E7" s="207"/>
      <c r="F7" s="207"/>
      <c r="G7" s="414"/>
      <c r="H7" s="414"/>
      <c r="I7" s="414"/>
      <c r="J7" s="414"/>
      <c r="K7" s="3"/>
      <c r="L7" s="3"/>
    </row>
    <row r="8" spans="1:13" ht="18" customHeight="1">
      <c r="A8" s="228" t="s">
        <v>972</v>
      </c>
      <c r="B8" s="228" t="s">
        <v>1322</v>
      </c>
      <c r="C8" s="207"/>
      <c r="D8" s="207"/>
      <c r="E8" s="207"/>
      <c r="F8" s="207"/>
      <c r="G8" s="414"/>
      <c r="H8" s="414"/>
      <c r="I8" s="414"/>
      <c r="J8" s="414"/>
      <c r="K8" s="3"/>
      <c r="L8" s="3"/>
    </row>
    <row r="9" spans="1:13" ht="18" customHeight="1">
      <c r="A9" s="228" t="s">
        <v>973</v>
      </c>
      <c r="B9" s="228" t="s">
        <v>1369</v>
      </c>
      <c r="C9" s="207"/>
      <c r="D9" s="207"/>
      <c r="E9" s="207"/>
      <c r="F9" s="207"/>
      <c r="G9" s="414"/>
      <c r="H9" s="414"/>
      <c r="I9" s="19" t="s">
        <v>485</v>
      </c>
      <c r="J9" s="19"/>
      <c r="K9" s="3"/>
      <c r="L9" s="3"/>
    </row>
    <row r="10" spans="1:13" ht="15" thickBot="1">
      <c r="A10" s="226"/>
      <c r="B10" s="226"/>
      <c r="C10" s="4"/>
      <c r="D10" s="4"/>
      <c r="E10" s="4"/>
      <c r="F10" s="4"/>
      <c r="G10" s="20" t="s">
        <v>5</v>
      </c>
      <c r="H10" s="4"/>
      <c r="I10" s="21">
        <f>'1.ESF (Rubros)'!I8</f>
        <v>44314</v>
      </c>
      <c r="J10" s="21"/>
    </row>
    <row r="11" spans="1:13" ht="18" customHeight="1" thickBot="1">
      <c r="A11" s="1028" t="s">
        <v>974</v>
      </c>
      <c r="B11" s="1029"/>
      <c r="C11" s="1029"/>
      <c r="D11" s="1029"/>
      <c r="E11" s="1029"/>
      <c r="F11" s="1029"/>
      <c r="G11" s="1029"/>
      <c r="H11" s="1240"/>
      <c r="I11" s="1028" t="s">
        <v>975</v>
      </c>
      <c r="J11" s="1240"/>
    </row>
    <row r="12" spans="1:13" ht="5.25" customHeight="1">
      <c r="A12" s="15"/>
      <c r="B12" s="15"/>
      <c r="C12" s="4"/>
      <c r="D12" s="4"/>
      <c r="E12" s="4"/>
      <c r="F12" s="4"/>
      <c r="G12" s="4"/>
      <c r="H12" s="4"/>
      <c r="I12" s="4"/>
      <c r="J12" s="4"/>
    </row>
    <row r="13" spans="1:13" s="40" customFormat="1" ht="17.100000000000001" customHeight="1">
      <c r="A13" s="173"/>
      <c r="B13" s="173"/>
      <c r="C13" s="175"/>
      <c r="D13" s="176"/>
      <c r="E13" s="176"/>
      <c r="F13" s="176"/>
      <c r="G13" s="176"/>
      <c r="H13" s="176"/>
      <c r="I13" s="209"/>
      <c r="L13" s="1241" t="s">
        <v>1323</v>
      </c>
      <c r="M13" s="1242"/>
    </row>
    <row r="14" spans="1:13" s="40" customFormat="1" ht="17.100000000000001" customHeight="1">
      <c r="A14" s="173"/>
      <c r="B14" s="173"/>
      <c r="C14" s="175"/>
      <c r="D14" s="176"/>
      <c r="E14" s="176"/>
      <c r="F14" s="176"/>
      <c r="G14" s="176"/>
      <c r="H14" s="176"/>
      <c r="I14" s="209"/>
      <c r="L14" s="1243"/>
      <c r="M14" s="1244"/>
    </row>
    <row r="15" spans="1:13" s="40" customFormat="1" ht="17.100000000000001" customHeight="1">
      <c r="A15" s="173"/>
      <c r="B15" s="173"/>
      <c r="C15" s="175"/>
      <c r="D15" s="176"/>
      <c r="E15" s="176"/>
      <c r="F15" s="176"/>
      <c r="G15" s="176"/>
      <c r="H15" s="176"/>
      <c r="I15" s="209"/>
      <c r="L15" s="1243"/>
      <c r="M15" s="1244"/>
    </row>
    <row r="16" spans="1:13" s="40" customFormat="1" ht="17.100000000000001" customHeight="1">
      <c r="A16" s="173"/>
      <c r="B16" s="173"/>
      <c r="C16" s="90"/>
      <c r="D16" s="208"/>
      <c r="E16" s="208"/>
      <c r="F16" s="208"/>
      <c r="G16" s="208"/>
      <c r="H16" s="208"/>
      <c r="I16" s="208"/>
      <c r="J16" s="208"/>
      <c r="L16" s="1243"/>
      <c r="M16" s="1244"/>
    </row>
    <row r="17" spans="1:13" s="40" customFormat="1" ht="17.100000000000001" customHeight="1">
      <c r="A17" s="173"/>
      <c r="B17" s="173"/>
      <c r="C17" s="178"/>
      <c r="D17" s="179"/>
      <c r="E17" s="179"/>
      <c r="F17" s="179"/>
      <c r="G17" s="208"/>
      <c r="H17" s="208"/>
      <c r="I17" s="208"/>
      <c r="J17" s="208"/>
      <c r="L17" s="1243"/>
      <c r="M17" s="1244"/>
    </row>
    <row r="18" spans="1:13" s="40" customFormat="1" ht="17.100000000000001" customHeight="1">
      <c r="A18" s="173"/>
      <c r="B18" s="173"/>
      <c r="C18" s="178"/>
      <c r="D18" s="179"/>
      <c r="E18" s="179"/>
      <c r="F18" s="179"/>
      <c r="G18" s="208"/>
      <c r="H18" s="208"/>
      <c r="I18" s="208"/>
      <c r="J18" s="208"/>
      <c r="L18" s="1245"/>
      <c r="M18" s="1246"/>
    </row>
    <row r="19" spans="1:13" s="40" customFormat="1" ht="17.100000000000001" customHeight="1">
      <c r="A19" s="173"/>
      <c r="B19" s="173"/>
      <c r="C19" s="178"/>
      <c r="D19" s="179"/>
      <c r="E19" s="179"/>
      <c r="F19" s="179"/>
      <c r="G19" s="208"/>
      <c r="H19" s="208"/>
      <c r="I19" s="208"/>
      <c r="J19" s="208"/>
    </row>
    <row r="20" spans="1:13" s="40" customFormat="1" ht="17.100000000000001" customHeight="1">
      <c r="A20" s="173"/>
      <c r="B20" s="173"/>
      <c r="C20" s="178"/>
      <c r="D20" s="179"/>
      <c r="E20" s="179"/>
      <c r="F20" s="179"/>
      <c r="G20" s="208"/>
      <c r="H20" s="208"/>
      <c r="I20" s="208"/>
      <c r="J20" s="208"/>
    </row>
    <row r="21" spans="1:13" s="40" customFormat="1" ht="17.100000000000001" customHeight="1">
      <c r="A21" s="173"/>
      <c r="B21" s="173"/>
      <c r="C21" s="178"/>
      <c r="D21" s="179"/>
      <c r="E21" s="179"/>
      <c r="F21" s="179"/>
      <c r="G21" s="208"/>
      <c r="H21" s="208"/>
      <c r="I21" s="208"/>
      <c r="J21" s="208"/>
    </row>
    <row r="22" spans="1:13" s="40" customFormat="1" ht="17.100000000000001" customHeight="1">
      <c r="A22" s="173"/>
      <c r="B22" s="173"/>
      <c r="C22" s="178"/>
      <c r="D22" s="179"/>
      <c r="E22" s="179"/>
      <c r="F22" s="179"/>
      <c r="G22" s="208"/>
      <c r="H22" s="208"/>
      <c r="I22" s="208"/>
      <c r="J22" s="208"/>
    </row>
    <row r="23" spans="1:13" s="40" customFormat="1" ht="17.100000000000001" customHeight="1">
      <c r="A23" s="173"/>
      <c r="B23" s="173"/>
      <c r="C23" s="178"/>
      <c r="D23" s="179"/>
      <c r="E23" s="179"/>
      <c r="F23" s="179"/>
      <c r="G23" s="208"/>
      <c r="H23" s="208"/>
      <c r="I23" s="208"/>
      <c r="J23" s="208"/>
    </row>
    <row r="24" spans="1:13" s="40" customFormat="1" ht="17.100000000000001" customHeight="1">
      <c r="A24" s="173"/>
      <c r="B24" s="173"/>
      <c r="C24" s="178"/>
      <c r="D24" s="179"/>
      <c r="E24" s="179"/>
      <c r="F24" s="179"/>
      <c r="G24" s="208"/>
      <c r="H24" s="208"/>
      <c r="I24" s="208"/>
      <c r="J24" s="208"/>
    </row>
    <row r="25" spans="1:13" s="40" customFormat="1" ht="17.100000000000001" customHeight="1">
      <c r="A25" s="173"/>
      <c r="B25" s="173"/>
      <c r="C25" s="178"/>
      <c r="D25" s="179"/>
      <c r="E25" s="179"/>
      <c r="F25" s="179"/>
      <c r="G25" s="208"/>
      <c r="H25" s="208"/>
      <c r="I25" s="208"/>
      <c r="J25" s="208"/>
    </row>
    <row r="26" spans="1:13" s="40" customFormat="1" ht="17.100000000000001" customHeight="1">
      <c r="A26" s="173"/>
      <c r="B26" s="173"/>
      <c r="C26" s="178"/>
      <c r="D26" s="179"/>
      <c r="E26" s="179"/>
      <c r="F26" s="179"/>
      <c r="G26" s="208"/>
      <c r="H26" s="208"/>
      <c r="I26" s="208"/>
      <c r="J26" s="208"/>
    </row>
    <row r="27" spans="1:13" s="40" customFormat="1" ht="17.100000000000001" customHeight="1">
      <c r="A27" s="173"/>
      <c r="B27" s="173"/>
      <c r="C27" s="178"/>
      <c r="D27" s="179"/>
      <c r="E27" s="179"/>
      <c r="F27" s="179"/>
      <c r="G27" s="208"/>
      <c r="H27" s="208"/>
      <c r="I27" s="208"/>
      <c r="J27" s="208"/>
    </row>
    <row r="28" spans="1:13" s="40" customFormat="1" ht="17.100000000000001" customHeight="1">
      <c r="A28" s="173"/>
      <c r="B28" s="173"/>
      <c r="C28" s="178"/>
      <c r="D28" s="179"/>
      <c r="E28" s="179"/>
      <c r="F28" s="179"/>
      <c r="G28" s="208"/>
      <c r="H28" s="208"/>
      <c r="I28" s="208"/>
      <c r="J28" s="208"/>
    </row>
    <row r="29" spans="1:13" s="40" customFormat="1" ht="17.100000000000001" customHeight="1">
      <c r="A29" s="173"/>
      <c r="B29" s="173"/>
      <c r="C29" s="178"/>
      <c r="D29" s="179"/>
      <c r="E29" s="179"/>
      <c r="F29" s="179"/>
      <c r="G29" s="208"/>
      <c r="H29" s="208"/>
      <c r="I29" s="208"/>
      <c r="J29" s="208"/>
    </row>
    <row r="30" spans="1:13" s="40" customFormat="1" ht="17.100000000000001" customHeight="1">
      <c r="A30" s="173"/>
      <c r="B30" s="173"/>
      <c r="C30" s="178"/>
      <c r="D30" s="179"/>
      <c r="E30" s="179"/>
      <c r="F30" s="179"/>
      <c r="G30" s="208"/>
      <c r="H30" s="208"/>
      <c r="I30" s="208"/>
      <c r="J30" s="208"/>
    </row>
    <row r="31" spans="1:13" s="40" customFormat="1" ht="17.100000000000001" customHeight="1">
      <c r="A31" s="173"/>
      <c r="B31" s="173"/>
      <c r="C31" s="178"/>
      <c r="D31" s="179"/>
      <c r="E31" s="179"/>
      <c r="F31" s="179"/>
      <c r="G31" s="208"/>
      <c r="H31" s="208"/>
      <c r="I31" s="208"/>
      <c r="J31" s="208"/>
    </row>
    <row r="32" spans="1:13" s="40" customFormat="1" ht="17.100000000000001" customHeight="1">
      <c r="A32" s="173"/>
      <c r="B32" s="173"/>
      <c r="C32" s="178"/>
      <c r="D32" s="179"/>
      <c r="E32" s="179"/>
      <c r="F32" s="179"/>
      <c r="G32" s="208"/>
      <c r="H32" s="208"/>
      <c r="I32" s="208"/>
      <c r="J32" s="208"/>
    </row>
    <row r="33" spans="1:10" s="40" customFormat="1" ht="17.100000000000001" customHeight="1">
      <c r="A33" s="173"/>
      <c r="B33" s="173"/>
      <c r="C33" s="178"/>
      <c r="D33" s="179"/>
      <c r="E33" s="179"/>
      <c r="F33" s="179"/>
      <c r="G33" s="208"/>
      <c r="H33" s="208"/>
      <c r="I33" s="208"/>
      <c r="J33" s="208"/>
    </row>
    <row r="34" spans="1:10" s="40" customFormat="1" ht="17.100000000000001" customHeight="1">
      <c r="A34" s="173"/>
      <c r="B34" s="173"/>
      <c r="C34" s="178"/>
      <c r="D34" s="179"/>
      <c r="E34" s="179"/>
      <c r="F34" s="179"/>
      <c r="G34" s="208"/>
      <c r="H34" s="208"/>
      <c r="I34" s="208"/>
      <c r="J34" s="208"/>
    </row>
    <row r="35" spans="1:10" s="40" customFormat="1" ht="17.100000000000001" customHeight="1">
      <c r="A35" s="173"/>
      <c r="B35" s="173"/>
      <c r="C35" s="178"/>
      <c r="D35" s="179"/>
      <c r="E35" s="179"/>
      <c r="F35" s="179"/>
      <c r="G35" s="208"/>
      <c r="H35" s="208"/>
      <c r="I35" s="208"/>
      <c r="J35" s="208"/>
    </row>
    <row r="36" spans="1:10" s="40" customFormat="1" ht="17.100000000000001" customHeight="1">
      <c r="A36" s="173"/>
      <c r="B36" s="173"/>
      <c r="C36" s="178"/>
      <c r="D36" s="179"/>
      <c r="E36" s="179"/>
      <c r="F36" s="179"/>
      <c r="G36" s="208"/>
      <c r="H36" s="208"/>
      <c r="I36" s="208"/>
      <c r="J36" s="208"/>
    </row>
    <row r="37" spans="1:10" s="40" customFormat="1" ht="17.100000000000001" customHeight="1">
      <c r="A37" s="173"/>
      <c r="B37" s="173"/>
      <c r="C37" s="178"/>
      <c r="D37" s="179"/>
      <c r="E37" s="179"/>
      <c r="F37" s="179"/>
      <c r="G37" s="208"/>
      <c r="H37" s="208"/>
      <c r="I37" s="208"/>
      <c r="J37" s="208"/>
    </row>
    <row r="38" spans="1:10" s="40" customFormat="1" ht="17.100000000000001" customHeight="1">
      <c r="A38" s="173"/>
      <c r="B38" s="173"/>
      <c r="C38" s="178"/>
      <c r="D38" s="179"/>
      <c r="E38" s="179"/>
      <c r="F38" s="179"/>
      <c r="G38" s="208"/>
      <c r="H38" s="208"/>
      <c r="I38" s="208"/>
      <c r="J38" s="208"/>
    </row>
    <row r="39" spans="1:10" s="40" customFormat="1" ht="17.100000000000001" customHeight="1">
      <c r="A39" s="173"/>
      <c r="B39" s="173"/>
      <c r="C39" s="178"/>
      <c r="D39" s="179"/>
      <c r="E39" s="179"/>
      <c r="F39" s="179"/>
      <c r="G39" s="208"/>
      <c r="H39" s="208"/>
      <c r="I39" s="208"/>
      <c r="J39" s="208"/>
    </row>
    <row r="40" spans="1:10" s="40" customFormat="1" ht="17.100000000000001" customHeight="1">
      <c r="A40" s="173"/>
      <c r="B40" s="173"/>
      <c r="C40" s="178"/>
      <c r="D40" s="179"/>
      <c r="E40" s="179"/>
      <c r="F40" s="179"/>
      <c r="G40" s="208"/>
      <c r="H40" s="208"/>
      <c r="I40" s="208"/>
      <c r="J40" s="208"/>
    </row>
    <row r="41" spans="1:10" s="40" customFormat="1" ht="17.100000000000001" customHeight="1">
      <c r="A41" s="173"/>
      <c r="B41" s="173"/>
      <c r="C41" s="178"/>
      <c r="D41" s="179"/>
      <c r="E41" s="179"/>
      <c r="F41" s="179"/>
      <c r="G41" s="208"/>
      <c r="H41" s="208"/>
      <c r="I41" s="208"/>
      <c r="J41" s="208"/>
    </row>
    <row r="42" spans="1:10" s="40" customFormat="1" ht="17.100000000000001" customHeight="1">
      <c r="A42" s="173"/>
      <c r="B42" s="173"/>
      <c r="C42" s="178"/>
      <c r="D42" s="179"/>
      <c r="E42" s="179"/>
      <c r="F42" s="179"/>
      <c r="G42" s="208"/>
      <c r="H42" s="208"/>
      <c r="I42" s="208"/>
      <c r="J42" s="208"/>
    </row>
    <row r="43" spans="1:10" s="40" customFormat="1" ht="17.100000000000001" customHeight="1">
      <c r="A43" s="173"/>
      <c r="B43" s="173"/>
      <c r="C43" s="178"/>
      <c r="D43" s="179"/>
      <c r="E43" s="179"/>
      <c r="F43" s="179"/>
      <c r="G43" s="208"/>
      <c r="H43" s="208"/>
      <c r="I43" s="208">
        <v>0</v>
      </c>
      <c r="J43" s="208"/>
    </row>
    <row r="44" spans="1:10" s="40" customFormat="1" ht="17.100000000000001" customHeight="1">
      <c r="A44" s="173"/>
      <c r="B44" s="173"/>
      <c r="C44" s="178"/>
      <c r="D44" s="179"/>
      <c r="E44" s="179"/>
      <c r="F44" s="179"/>
      <c r="G44" s="208"/>
      <c r="H44" s="208"/>
      <c r="I44" s="208"/>
      <c r="J44" s="208"/>
    </row>
    <row r="45" spans="1:10" s="40" customFormat="1" ht="17.100000000000001" customHeight="1">
      <c r="A45" s="173"/>
      <c r="B45" s="173"/>
      <c r="C45" s="178"/>
      <c r="D45" s="179"/>
      <c r="E45" s="179"/>
      <c r="F45" s="179"/>
      <c r="G45" s="208"/>
      <c r="H45" s="208"/>
      <c r="I45" s="208"/>
      <c r="J45" s="208"/>
    </row>
    <row r="46" spans="1:10" s="40" customFormat="1" ht="17.100000000000001" customHeight="1">
      <c r="A46" s="173"/>
      <c r="B46" s="173"/>
      <c r="C46" s="178"/>
      <c r="D46" s="179"/>
      <c r="E46" s="179"/>
      <c r="F46" s="179"/>
      <c r="G46" s="208"/>
      <c r="H46" s="208"/>
      <c r="I46" s="208"/>
      <c r="J46" s="208"/>
    </row>
    <row r="47" spans="1:10" s="40" customFormat="1" ht="17.100000000000001" customHeight="1">
      <c r="A47" s="173"/>
      <c r="B47" s="173"/>
      <c r="C47" s="178"/>
      <c r="D47" s="179"/>
      <c r="E47" s="179"/>
      <c r="F47" s="179"/>
      <c r="G47" s="208"/>
      <c r="H47" s="208"/>
      <c r="I47" s="208"/>
      <c r="J47" s="208"/>
    </row>
    <row r="48" spans="1:10" s="40" customFormat="1" ht="17.100000000000001" customHeight="1">
      <c r="A48" s="173"/>
      <c r="B48" s="173"/>
      <c r="C48" s="178"/>
      <c r="D48" s="179"/>
      <c r="E48" s="179"/>
      <c r="F48" s="179"/>
      <c r="G48" s="208"/>
      <c r="H48" s="208"/>
      <c r="I48" s="208"/>
      <c r="J48" s="208"/>
    </row>
    <row r="49" spans="1:10" s="40" customFormat="1" ht="17.100000000000001" customHeight="1">
      <c r="A49" s="173"/>
      <c r="B49" s="173"/>
      <c r="C49" s="178"/>
      <c r="D49" s="179"/>
      <c r="E49" s="179"/>
      <c r="F49" s="179"/>
      <c r="G49" s="41" t="s">
        <v>976</v>
      </c>
      <c r="H49" s="208"/>
      <c r="I49" s="208">
        <f>SUM(I13:I48)</f>
        <v>0</v>
      </c>
      <c r="J49" s="208"/>
    </row>
    <row r="50" spans="1:10" s="40" customFormat="1" ht="17.100000000000001" customHeight="1">
      <c r="A50" s="173"/>
      <c r="B50" s="173"/>
      <c r="C50" s="178"/>
      <c r="D50" s="179"/>
      <c r="E50" s="179"/>
      <c r="F50" s="179"/>
      <c r="G50" s="208"/>
      <c r="H50" s="208"/>
      <c r="I50" s="208"/>
      <c r="J50" s="208"/>
    </row>
    <row r="51" spans="1:10" s="40" customFormat="1" ht="17.100000000000001" customHeight="1">
      <c r="A51" s="173"/>
      <c r="B51" s="173"/>
      <c r="C51" s="178"/>
      <c r="D51" s="179"/>
      <c r="E51" s="179"/>
      <c r="F51" s="179"/>
      <c r="G51" s="208"/>
      <c r="H51" s="208"/>
      <c r="I51" s="208"/>
      <c r="J51" s="208"/>
    </row>
    <row r="52" spans="1:10" ht="17.100000000000001" customHeight="1">
      <c r="A52" s="182"/>
      <c r="B52" s="182"/>
      <c r="C52" s="182"/>
      <c r="D52" s="183"/>
      <c r="E52" s="183"/>
      <c r="F52" s="183"/>
      <c r="G52" s="208"/>
      <c r="H52" s="208"/>
      <c r="I52" s="208"/>
      <c r="J52" s="208"/>
    </row>
    <row r="53" spans="1:10" ht="17.100000000000001" customHeight="1">
      <c r="A53" s="182"/>
      <c r="B53" s="182"/>
      <c r="C53" s="182"/>
      <c r="D53" s="183"/>
      <c r="E53" s="183"/>
      <c r="F53" s="183"/>
      <c r="G53" s="208"/>
      <c r="H53" s="208"/>
      <c r="I53" s="208"/>
      <c r="J53" s="208"/>
    </row>
    <row r="54" spans="1:10" ht="17.100000000000001" customHeight="1">
      <c r="A54" s="182"/>
      <c r="B54" s="182"/>
      <c r="C54" s="182"/>
      <c r="D54" s="183"/>
      <c r="E54" s="183"/>
      <c r="F54" s="183"/>
      <c r="G54" s="184"/>
      <c r="H54" s="184"/>
      <c r="I54" s="229"/>
      <c r="J54" s="29"/>
    </row>
    <row r="55" spans="1:10" ht="17.100000000000001" customHeight="1">
      <c r="A55" s="182"/>
      <c r="B55" s="182"/>
      <c r="C55" s="182"/>
      <c r="D55" s="183"/>
      <c r="E55" s="183"/>
      <c r="F55" s="183"/>
      <c r="G55" s="184"/>
      <c r="H55" s="184"/>
      <c r="I55" s="229"/>
      <c r="J55" s="29"/>
    </row>
    <row r="56" spans="1:10" ht="17.100000000000001" customHeight="1">
      <c r="A56" s="182"/>
      <c r="B56" s="182"/>
      <c r="C56" s="4"/>
      <c r="D56" s="4"/>
      <c r="E56" s="4"/>
      <c r="F56" s="4"/>
      <c r="G56" s="29"/>
      <c r="H56" s="29" t="s">
        <v>639</v>
      </c>
      <c r="I56" s="29"/>
      <c r="J56" s="29"/>
    </row>
    <row r="57" spans="1:10">
      <c r="A57" s="1018" t="s">
        <v>12</v>
      </c>
      <c r="B57" s="1018"/>
      <c r="C57" s="1018"/>
      <c r="D57" s="1018"/>
      <c r="E57" s="4"/>
      <c r="F57" s="1018" t="s">
        <v>12</v>
      </c>
      <c r="G57" s="1018"/>
      <c r="H57" s="1018"/>
      <c r="I57" s="1018"/>
      <c r="J57" s="206"/>
    </row>
    <row r="58" spans="1:10">
      <c r="A58" s="890" t="s">
        <v>638</v>
      </c>
      <c r="B58" s="890"/>
      <c r="C58" s="890"/>
      <c r="D58" s="890"/>
      <c r="E58" s="4"/>
      <c r="F58" s="1015" t="s">
        <v>638</v>
      </c>
      <c r="G58" s="1015"/>
      <c r="H58" s="1015"/>
      <c r="I58" s="1015"/>
      <c r="J58" s="206"/>
    </row>
    <row r="59" spans="1:10">
      <c r="A59" s="4"/>
      <c r="B59" s="4"/>
      <c r="C59" s="4"/>
      <c r="D59" s="4"/>
      <c r="E59" s="4"/>
      <c r="F59" s="4"/>
      <c r="G59" s="29"/>
      <c r="H59" s="29"/>
      <c r="I59" s="29"/>
      <c r="J59" s="29"/>
    </row>
    <row r="60" spans="1:10">
      <c r="G60" s="17"/>
      <c r="H60" s="17"/>
      <c r="I60" s="17"/>
      <c r="J60" s="17"/>
    </row>
  </sheetData>
  <mergeCells count="11">
    <mergeCell ref="L13:M18"/>
    <mergeCell ref="A1:I1"/>
    <mergeCell ref="A2:I2"/>
    <mergeCell ref="A4:I4"/>
    <mergeCell ref="A5:I5"/>
    <mergeCell ref="I11:J11"/>
    <mergeCell ref="A57:D57"/>
    <mergeCell ref="F57:I57"/>
    <mergeCell ref="A58:D58"/>
    <mergeCell ref="F58:I58"/>
    <mergeCell ref="A11:H11"/>
  </mergeCells>
  <printOptions horizontalCentered="1"/>
  <pageMargins left="0.15748031496062992" right="0.15748031496062992" top="0.39370078740157483" bottom="0.15748031496062992" header="0" footer="0.15748031496062992"/>
  <pageSetup scale="65" orientation="portrait" r:id="rId1"/>
  <headerFooter alignWithMargins="0">
    <oddHeader xml:space="preserve">&amp;R&amp;"Arial,Normal"
</oddHeader>
  </headerFooter>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B09A5B"/>
  </sheetPr>
  <dimension ref="A1:M103"/>
  <sheetViews>
    <sheetView zoomScale="86" zoomScaleNormal="86" workbookViewId="0">
      <selection sqref="A1:K1"/>
    </sheetView>
  </sheetViews>
  <sheetFormatPr baseColWidth="10" defaultRowHeight="12.75"/>
  <cols>
    <col min="1" max="1" width="11.85546875" style="2" customWidth="1"/>
    <col min="2" max="2" width="20.140625" style="2" customWidth="1"/>
    <col min="3" max="3" width="29.5703125" style="2" customWidth="1"/>
    <col min="4" max="5" width="7.85546875" style="2" customWidth="1"/>
    <col min="6" max="6" width="15.140625" style="2" customWidth="1"/>
    <col min="7" max="7" width="25.5703125" style="2" customWidth="1"/>
    <col min="8" max="8" width="0.85546875" style="2" customWidth="1"/>
    <col min="9" max="9" width="23.85546875" style="2" customWidth="1"/>
    <col min="10" max="10" width="3.140625" style="2" customWidth="1"/>
    <col min="11" max="11" width="5.7109375" style="2" customWidth="1"/>
    <col min="12" max="16384" width="11.42578125" style="2"/>
  </cols>
  <sheetData>
    <row r="1" spans="1:13" ht="18" customHeight="1">
      <c r="A1" s="1017" t="s">
        <v>0</v>
      </c>
      <c r="B1" s="1017"/>
      <c r="C1" s="1017"/>
      <c r="D1" s="1017"/>
      <c r="E1" s="1017"/>
      <c r="F1" s="1017"/>
      <c r="G1" s="1017"/>
      <c r="H1" s="1017"/>
      <c r="I1" s="1017"/>
      <c r="J1" s="213"/>
      <c r="K1" s="3"/>
      <c r="L1" s="3"/>
    </row>
    <row r="2" spans="1:13" ht="18" customHeight="1">
      <c r="A2" s="1017" t="str">
        <f>'1.ESF (Rubros)'!A2:I2</f>
        <v>SECRETARIA EJECUTIVA DEL SISTEMA ANTICORRUPCION DEL ESTADO DE CHIAPAS</v>
      </c>
      <c r="B2" s="1017"/>
      <c r="C2" s="1017"/>
      <c r="D2" s="1017"/>
      <c r="E2" s="1017"/>
      <c r="F2" s="1017"/>
      <c r="G2" s="1017"/>
      <c r="H2" s="1017"/>
      <c r="I2" s="1017"/>
      <c r="J2" s="213"/>
      <c r="K2" s="3"/>
      <c r="L2" s="3"/>
    </row>
    <row r="3" spans="1:13" ht="9.9499999999999993" customHeight="1">
      <c r="A3" s="691"/>
      <c r="B3" s="691"/>
      <c r="C3" s="691"/>
      <c r="D3" s="691"/>
      <c r="E3" s="691"/>
      <c r="F3" s="691"/>
      <c r="G3" s="691"/>
      <c r="H3" s="691"/>
      <c r="I3" s="691"/>
      <c r="J3" s="691"/>
      <c r="K3" s="3"/>
      <c r="L3" s="3"/>
    </row>
    <row r="4" spans="1:13" ht="18" customHeight="1">
      <c r="A4" s="1017" t="s">
        <v>1592</v>
      </c>
      <c r="B4" s="1017"/>
      <c r="C4" s="1017"/>
      <c r="D4" s="1017"/>
      <c r="E4" s="1017"/>
      <c r="F4" s="1017"/>
      <c r="G4" s="1017"/>
      <c r="H4" s="1017"/>
      <c r="I4" s="1017"/>
      <c r="J4" s="213"/>
      <c r="K4" s="3"/>
      <c r="L4" s="3"/>
    </row>
    <row r="5" spans="1:13" ht="18" customHeight="1">
      <c r="A5" s="1017" t="s">
        <v>977</v>
      </c>
      <c r="B5" s="1017"/>
      <c r="C5" s="1017"/>
      <c r="D5" s="1017"/>
      <c r="E5" s="1017"/>
      <c r="F5" s="1017"/>
      <c r="G5" s="1017"/>
      <c r="H5" s="1017"/>
      <c r="I5" s="1017"/>
      <c r="J5" s="497"/>
      <c r="K5" s="15"/>
      <c r="L5" s="3"/>
    </row>
    <row r="6" spans="1:13" ht="15">
      <c r="A6" s="4"/>
      <c r="B6" s="4"/>
      <c r="C6" s="4"/>
      <c r="D6" s="4"/>
      <c r="E6" s="4"/>
      <c r="F6" s="4"/>
      <c r="G6" s="4"/>
      <c r="H6" s="4"/>
      <c r="I6" s="4"/>
      <c r="J6" s="497"/>
      <c r="K6" s="15"/>
      <c r="L6" s="3"/>
    </row>
    <row r="7" spans="1:13" ht="18" customHeight="1">
      <c r="A7" s="1248" t="str">
        <f>'3.EA'!A6</f>
        <v>DEL 1 DE ENERO AL 31 DE MARZO DE 2021</v>
      </c>
      <c r="B7" s="1248"/>
      <c r="C7" s="1248"/>
      <c r="D7" s="1248"/>
      <c r="E7" s="1248"/>
      <c r="F7" s="497"/>
      <c r="G7" s="497"/>
      <c r="H7" s="497"/>
      <c r="I7" s="1249"/>
      <c r="J7" s="1249"/>
      <c r="K7" s="15"/>
      <c r="L7" s="3"/>
    </row>
    <row r="8" spans="1:13" ht="15" thickBot="1">
      <c r="A8" s="226"/>
      <c r="B8" s="226"/>
      <c r="C8" s="4"/>
      <c r="D8" s="4"/>
      <c r="E8" s="4"/>
      <c r="F8" s="4"/>
      <c r="G8" s="20" t="s">
        <v>5</v>
      </c>
      <c r="H8" s="4"/>
      <c r="I8" s="1118">
        <f>'1.ESF (Rubros)'!I8</f>
        <v>44314</v>
      </c>
      <c r="J8" s="1118"/>
      <c r="K8" s="4"/>
    </row>
    <row r="9" spans="1:13" ht="18" customHeight="1" thickBot="1">
      <c r="A9" s="1047" t="s">
        <v>6</v>
      </c>
      <c r="B9" s="1057"/>
      <c r="C9" s="1057"/>
      <c r="D9" s="1057"/>
      <c r="E9" s="1048"/>
      <c r="F9" s="1047" t="s">
        <v>1684</v>
      </c>
      <c r="G9" s="1057"/>
      <c r="H9" s="1057"/>
      <c r="I9" s="1057"/>
      <c r="J9" s="1048"/>
    </row>
    <row r="10" spans="1:13" ht="18" customHeight="1" thickBot="1">
      <c r="A10" s="711" t="s">
        <v>979</v>
      </c>
      <c r="B10" s="1057" t="s">
        <v>12</v>
      </c>
      <c r="C10" s="1057"/>
      <c r="D10" s="1057"/>
      <c r="E10" s="1048"/>
      <c r="F10" s="725" t="s">
        <v>978</v>
      </c>
      <c r="G10" s="1047" t="s">
        <v>975</v>
      </c>
      <c r="H10" s="1048"/>
      <c r="I10" s="1047" t="s">
        <v>1035</v>
      </c>
      <c r="J10" s="1048"/>
    </row>
    <row r="11" spans="1:13" ht="5.25" customHeight="1">
      <c r="A11" s="15"/>
      <c r="B11" s="15"/>
      <c r="C11" s="4"/>
      <c r="D11" s="4"/>
      <c r="E11" s="4"/>
      <c r="F11" s="4"/>
      <c r="G11" s="4"/>
      <c r="H11" s="4"/>
      <c r="I11" s="4"/>
      <c r="J11" s="4"/>
    </row>
    <row r="12" spans="1:13" s="40" customFormat="1" ht="4.5" customHeight="1">
      <c r="A12" s="217"/>
      <c r="B12" s="217"/>
      <c r="C12" s="218"/>
      <c r="D12" s="219"/>
      <c r="E12" s="219"/>
      <c r="F12" s="219"/>
      <c r="G12" s="219"/>
      <c r="H12" s="219"/>
      <c r="I12" s="232"/>
      <c r="J12" s="221"/>
    </row>
    <row r="13" spans="1:13" s="40" customFormat="1" ht="4.5" customHeight="1">
      <c r="A13" s="191"/>
      <c r="B13" s="236"/>
      <c r="C13" s="192"/>
      <c r="D13" s="193"/>
      <c r="E13" s="193"/>
      <c r="F13" s="193"/>
      <c r="G13" s="193"/>
      <c r="H13" s="193"/>
      <c r="I13" s="238"/>
      <c r="J13" s="79"/>
    </row>
    <row r="14" spans="1:13" s="40" customFormat="1" ht="4.5" customHeight="1">
      <c r="A14" s="190"/>
      <c r="B14" s="173"/>
      <c r="C14" s="175"/>
      <c r="D14" s="176"/>
      <c r="E14" s="176"/>
      <c r="F14" s="176"/>
      <c r="G14" s="176"/>
      <c r="H14" s="176"/>
      <c r="I14" s="216"/>
      <c r="J14" s="80"/>
    </row>
    <row r="15" spans="1:13" s="40" customFormat="1" ht="18" customHeight="1" thickBot="1">
      <c r="A15" s="237">
        <v>1116</v>
      </c>
      <c r="B15" s="194" t="s">
        <v>814</v>
      </c>
      <c r="C15" s="175"/>
      <c r="D15" s="176"/>
      <c r="E15" s="176"/>
      <c r="F15" s="176"/>
      <c r="G15" s="240"/>
      <c r="H15" s="240"/>
      <c r="I15" s="235">
        <f>SUM(G16:G18)</f>
        <v>0</v>
      </c>
      <c r="J15" s="80"/>
    </row>
    <row r="16" spans="1:13" s="40" customFormat="1" ht="18" customHeight="1" thickTop="1">
      <c r="A16" s="237"/>
      <c r="B16" s="194"/>
      <c r="C16" s="175"/>
      <c r="D16" s="176"/>
      <c r="E16" s="176"/>
      <c r="F16" s="197">
        <v>2018</v>
      </c>
      <c r="G16" s="216"/>
      <c r="H16" s="216"/>
      <c r="I16" s="216"/>
      <c r="J16" s="80"/>
      <c r="L16" s="1247" t="s">
        <v>984</v>
      </c>
      <c r="M16" s="1247"/>
    </row>
    <row r="17" spans="1:13" s="40" customFormat="1" ht="18" customHeight="1">
      <c r="A17" s="237"/>
      <c r="B17" s="194"/>
      <c r="C17" s="175"/>
      <c r="D17" s="176"/>
      <c r="E17" s="176"/>
      <c r="F17" s="197">
        <v>2019</v>
      </c>
      <c r="G17" s="216"/>
      <c r="H17" s="216"/>
      <c r="I17" s="216"/>
      <c r="J17" s="80"/>
      <c r="L17" s="1247"/>
      <c r="M17" s="1247"/>
    </row>
    <row r="18" spans="1:13" s="40" customFormat="1" ht="18" customHeight="1">
      <c r="A18" s="237"/>
      <c r="B18" s="194"/>
      <c r="C18" s="175"/>
      <c r="D18" s="176"/>
      <c r="E18" s="176"/>
      <c r="F18" s="197">
        <v>2020</v>
      </c>
      <c r="G18" s="216"/>
      <c r="H18" s="216"/>
      <c r="I18" s="216"/>
      <c r="J18" s="80"/>
      <c r="L18" s="1247"/>
      <c r="M18" s="1247"/>
    </row>
    <row r="19" spans="1:13" s="40" customFormat="1" ht="18" customHeight="1" thickBot="1">
      <c r="A19" s="237">
        <v>1122</v>
      </c>
      <c r="B19" s="194" t="s">
        <v>502</v>
      </c>
      <c r="C19" s="175"/>
      <c r="D19" s="176"/>
      <c r="E19" s="176"/>
      <c r="F19" s="197"/>
      <c r="G19" s="216"/>
      <c r="H19" s="216"/>
      <c r="I19" s="235">
        <f>SUM(G20:G22)</f>
        <v>0</v>
      </c>
      <c r="J19" s="80"/>
    </row>
    <row r="20" spans="1:13" s="40" customFormat="1" ht="18" customHeight="1" thickTop="1">
      <c r="A20" s="237"/>
      <c r="B20" s="194"/>
      <c r="C20" s="175"/>
      <c r="D20" s="176"/>
      <c r="E20" s="176"/>
      <c r="F20" s="197">
        <v>2018</v>
      </c>
      <c r="G20" s="216"/>
      <c r="H20" s="216"/>
      <c r="I20" s="216"/>
      <c r="J20" s="80"/>
    </row>
    <row r="21" spans="1:13" s="40" customFormat="1" ht="18" customHeight="1">
      <c r="A21" s="237"/>
      <c r="B21" s="194"/>
      <c r="C21" s="175"/>
      <c r="D21" s="176"/>
      <c r="E21" s="176"/>
      <c r="F21" s="197">
        <v>2019</v>
      </c>
      <c r="G21" s="216"/>
      <c r="H21" s="216"/>
      <c r="I21" s="216"/>
      <c r="J21" s="80"/>
    </row>
    <row r="22" spans="1:13" s="40" customFormat="1" ht="18" customHeight="1">
      <c r="A22" s="237"/>
      <c r="B22" s="194"/>
      <c r="C22" s="175"/>
      <c r="D22" s="176"/>
      <c r="E22" s="176"/>
      <c r="F22" s="197">
        <v>2020</v>
      </c>
      <c r="G22" s="216"/>
      <c r="H22" s="216"/>
      <c r="I22" s="216"/>
      <c r="J22" s="80"/>
    </row>
    <row r="23" spans="1:13" s="40" customFormat="1" ht="18" customHeight="1" thickBot="1">
      <c r="A23" s="237">
        <v>1123</v>
      </c>
      <c r="B23" s="194" t="s">
        <v>503</v>
      </c>
      <c r="C23" s="175"/>
      <c r="D23" s="176"/>
      <c r="E23" s="176"/>
      <c r="F23" s="197"/>
      <c r="G23" s="216"/>
      <c r="H23" s="216"/>
      <c r="I23" s="235">
        <f>SUM(G24:G26)</f>
        <v>0</v>
      </c>
      <c r="J23" s="80"/>
    </row>
    <row r="24" spans="1:13" s="40" customFormat="1" ht="18" customHeight="1" thickTop="1">
      <c r="A24" s="237"/>
      <c r="B24" s="194"/>
      <c r="C24" s="175"/>
      <c r="D24" s="176"/>
      <c r="E24" s="176"/>
      <c r="F24" s="197">
        <v>2018</v>
      </c>
      <c r="G24" s="216"/>
      <c r="H24" s="216"/>
      <c r="I24" s="216"/>
      <c r="J24" s="80"/>
    </row>
    <row r="25" spans="1:13" s="40" customFormat="1" ht="18" customHeight="1">
      <c r="A25" s="237"/>
      <c r="B25" s="194"/>
      <c r="C25" s="175"/>
      <c r="D25" s="176"/>
      <c r="E25" s="176"/>
      <c r="F25" s="197">
        <v>2019</v>
      </c>
      <c r="G25" s="216"/>
      <c r="H25" s="216"/>
      <c r="I25" s="216"/>
      <c r="J25" s="80"/>
    </row>
    <row r="26" spans="1:13" s="40" customFormat="1" ht="18" customHeight="1">
      <c r="A26" s="237"/>
      <c r="B26" s="194"/>
      <c r="C26" s="175"/>
      <c r="D26" s="176"/>
      <c r="E26" s="176"/>
      <c r="F26" s="197">
        <v>2020</v>
      </c>
      <c r="G26" s="216"/>
      <c r="H26" s="216"/>
      <c r="I26" s="216"/>
      <c r="J26" s="80"/>
    </row>
    <row r="27" spans="1:13" s="40" customFormat="1" ht="18" customHeight="1" thickBot="1">
      <c r="A27" s="237">
        <v>1145</v>
      </c>
      <c r="B27" s="194" t="s">
        <v>521</v>
      </c>
      <c r="C27" s="175"/>
      <c r="D27" s="176"/>
      <c r="E27" s="176"/>
      <c r="F27" s="197"/>
      <c r="G27" s="216"/>
      <c r="H27" s="216"/>
      <c r="I27" s="235">
        <f>SUM(G28:G30)</f>
        <v>0</v>
      </c>
      <c r="J27" s="80"/>
    </row>
    <row r="28" spans="1:13" s="40" customFormat="1" ht="18" customHeight="1" thickTop="1">
      <c r="A28" s="237"/>
      <c r="B28" s="194"/>
      <c r="C28" s="175"/>
      <c r="D28" s="176"/>
      <c r="E28" s="176"/>
      <c r="F28" s="197">
        <v>2018</v>
      </c>
      <c r="G28" s="216"/>
      <c r="H28" s="216"/>
      <c r="I28" s="216"/>
      <c r="J28" s="80"/>
    </row>
    <row r="29" spans="1:13" s="40" customFormat="1" ht="18" customHeight="1">
      <c r="A29" s="237"/>
      <c r="B29" s="194"/>
      <c r="C29" s="175"/>
      <c r="D29" s="176"/>
      <c r="E29" s="176"/>
      <c r="F29" s="197">
        <v>2019</v>
      </c>
      <c r="G29" s="216"/>
      <c r="H29" s="216"/>
      <c r="I29" s="216"/>
      <c r="J29" s="80"/>
    </row>
    <row r="30" spans="1:13" s="40" customFormat="1" ht="18" customHeight="1">
      <c r="A30" s="237"/>
      <c r="B30" s="194"/>
      <c r="C30" s="175"/>
      <c r="D30" s="176"/>
      <c r="E30" s="176"/>
      <c r="F30" s="197">
        <v>2020</v>
      </c>
      <c r="G30" s="216"/>
      <c r="H30" s="216"/>
      <c r="I30" s="216"/>
      <c r="J30" s="80"/>
    </row>
    <row r="31" spans="1:13" s="40" customFormat="1" ht="18" customHeight="1" thickBot="1">
      <c r="A31" s="237">
        <v>1151</v>
      </c>
      <c r="B31" s="194" t="s">
        <v>980</v>
      </c>
      <c r="C31" s="175"/>
      <c r="D31" s="176"/>
      <c r="E31" s="176"/>
      <c r="F31" s="197"/>
      <c r="G31" s="216"/>
      <c r="H31" s="216"/>
      <c r="I31" s="235">
        <f>SUM(G32:G34)</f>
        <v>0</v>
      </c>
      <c r="J31" s="80"/>
    </row>
    <row r="32" spans="1:13" s="40" customFormat="1" ht="18" customHeight="1" thickTop="1">
      <c r="A32" s="237"/>
      <c r="B32" s="194"/>
      <c r="C32" s="175"/>
      <c r="D32" s="176"/>
      <c r="E32" s="176"/>
      <c r="F32" s="197">
        <v>2018</v>
      </c>
      <c r="G32" s="216"/>
      <c r="H32" s="216"/>
      <c r="I32" s="216"/>
      <c r="J32" s="80"/>
    </row>
    <row r="33" spans="1:10" s="40" customFormat="1" ht="18" customHeight="1">
      <c r="A33" s="237"/>
      <c r="B33" s="194"/>
      <c r="C33" s="175"/>
      <c r="D33" s="176"/>
      <c r="E33" s="176"/>
      <c r="F33" s="197">
        <v>2019</v>
      </c>
      <c r="G33" s="216"/>
      <c r="H33" s="216"/>
      <c r="I33" s="216"/>
      <c r="J33" s="80"/>
    </row>
    <row r="34" spans="1:10" s="40" customFormat="1" ht="18" customHeight="1">
      <c r="A34" s="237"/>
      <c r="B34" s="194"/>
      <c r="C34" s="175"/>
      <c r="D34" s="176"/>
      <c r="E34" s="176"/>
      <c r="F34" s="197">
        <v>2020</v>
      </c>
      <c r="G34" s="216"/>
      <c r="H34" s="216"/>
      <c r="I34" s="216"/>
      <c r="J34" s="80"/>
    </row>
    <row r="35" spans="1:10" s="40" customFormat="1" ht="18" customHeight="1" thickBot="1">
      <c r="A35" s="237">
        <v>1212</v>
      </c>
      <c r="B35" s="194" t="s">
        <v>981</v>
      </c>
      <c r="C35" s="175"/>
      <c r="D35" s="176"/>
      <c r="E35" s="176"/>
      <c r="F35" s="197"/>
      <c r="G35" s="216"/>
      <c r="H35" s="216"/>
      <c r="I35" s="235">
        <f>SUM(G36:G38)</f>
        <v>0</v>
      </c>
      <c r="J35" s="80"/>
    </row>
    <row r="36" spans="1:10" s="40" customFormat="1" ht="18" customHeight="1" thickTop="1">
      <c r="A36" s="237"/>
      <c r="B36" s="194"/>
      <c r="C36" s="175"/>
      <c r="D36" s="176"/>
      <c r="E36" s="176"/>
      <c r="F36" s="197">
        <v>2018</v>
      </c>
      <c r="G36" s="216"/>
      <c r="H36" s="216"/>
      <c r="I36" s="216"/>
      <c r="J36" s="80"/>
    </row>
    <row r="37" spans="1:10" s="40" customFormat="1" ht="18" customHeight="1">
      <c r="A37" s="237"/>
      <c r="B37" s="194"/>
      <c r="C37" s="175"/>
      <c r="D37" s="176"/>
      <c r="E37" s="176"/>
      <c r="F37" s="197">
        <v>2019</v>
      </c>
      <c r="G37" s="216"/>
      <c r="H37" s="216"/>
      <c r="I37" s="216"/>
      <c r="J37" s="80"/>
    </row>
    <row r="38" spans="1:10" s="40" customFormat="1" ht="18" customHeight="1">
      <c r="A38" s="237"/>
      <c r="B38" s="194"/>
      <c r="C38" s="175"/>
      <c r="D38" s="176"/>
      <c r="E38" s="176"/>
      <c r="F38" s="197">
        <v>2020</v>
      </c>
      <c r="G38" s="216"/>
      <c r="H38" s="216"/>
      <c r="I38" s="216"/>
      <c r="J38" s="80"/>
    </row>
    <row r="39" spans="1:10" s="40" customFormat="1" ht="18" customHeight="1" thickBot="1">
      <c r="A39" s="237">
        <v>1229</v>
      </c>
      <c r="B39" s="194" t="s">
        <v>982</v>
      </c>
      <c r="C39" s="175"/>
      <c r="D39" s="176"/>
      <c r="E39" s="176"/>
      <c r="F39" s="197"/>
      <c r="G39" s="216"/>
      <c r="H39" s="216"/>
      <c r="I39" s="235">
        <f>SUM(G40:G42)</f>
        <v>0</v>
      </c>
      <c r="J39" s="80"/>
    </row>
    <row r="40" spans="1:10" s="40" customFormat="1" ht="18" customHeight="1" thickTop="1">
      <c r="A40" s="237"/>
      <c r="B40" s="194"/>
      <c r="C40" s="175"/>
      <c r="D40" s="176"/>
      <c r="E40" s="176"/>
      <c r="F40" s="197">
        <v>2018</v>
      </c>
      <c r="G40" s="216"/>
      <c r="H40" s="216"/>
      <c r="I40" s="216"/>
      <c r="J40" s="80"/>
    </row>
    <row r="41" spans="1:10" s="40" customFormat="1" ht="18" customHeight="1">
      <c r="A41" s="237"/>
      <c r="B41" s="194"/>
      <c r="C41" s="175"/>
      <c r="D41" s="176"/>
      <c r="E41" s="176"/>
      <c r="F41" s="197">
        <v>2019</v>
      </c>
      <c r="G41" s="216"/>
      <c r="H41" s="216"/>
      <c r="I41" s="216"/>
      <c r="J41" s="80"/>
    </row>
    <row r="42" spans="1:10" s="40" customFormat="1" ht="18" customHeight="1">
      <c r="A42" s="237"/>
      <c r="B42" s="194"/>
      <c r="C42" s="175"/>
      <c r="D42" s="176"/>
      <c r="E42" s="176"/>
      <c r="F42" s="197">
        <v>2020</v>
      </c>
      <c r="G42" s="216"/>
      <c r="H42" s="216"/>
      <c r="I42" s="216"/>
      <c r="J42" s="80"/>
    </row>
    <row r="43" spans="1:10" s="40" customFormat="1" ht="18" customHeight="1" thickBot="1">
      <c r="A43" s="237">
        <v>1231</v>
      </c>
      <c r="B43" s="194" t="s">
        <v>549</v>
      </c>
      <c r="C43" s="175"/>
      <c r="D43" s="176"/>
      <c r="E43" s="176"/>
      <c r="F43" s="197"/>
      <c r="G43" s="216"/>
      <c r="H43" s="216"/>
      <c r="I43" s="235">
        <f>SUM(G44:G46)</f>
        <v>0</v>
      </c>
      <c r="J43" s="80"/>
    </row>
    <row r="44" spans="1:10" s="40" customFormat="1" ht="18" customHeight="1" thickTop="1">
      <c r="A44" s="237"/>
      <c r="B44" s="194"/>
      <c r="C44" s="175"/>
      <c r="D44" s="176"/>
      <c r="E44" s="176"/>
      <c r="F44" s="197">
        <v>2018</v>
      </c>
      <c r="G44" s="216"/>
      <c r="H44" s="216"/>
      <c r="I44" s="216"/>
      <c r="J44" s="80"/>
    </row>
    <row r="45" spans="1:10" s="40" customFormat="1" ht="18" customHeight="1">
      <c r="A45" s="237"/>
      <c r="B45" s="194"/>
      <c r="C45" s="175"/>
      <c r="D45" s="176"/>
      <c r="E45" s="176"/>
      <c r="F45" s="197">
        <v>2019</v>
      </c>
      <c r="G45" s="216"/>
      <c r="H45" s="216"/>
      <c r="I45" s="216"/>
      <c r="J45" s="80"/>
    </row>
    <row r="46" spans="1:10" s="40" customFormat="1" ht="18" customHeight="1">
      <c r="A46" s="237"/>
      <c r="B46" s="194"/>
      <c r="C46" s="175"/>
      <c r="D46" s="176"/>
      <c r="E46" s="176"/>
      <c r="F46" s="197">
        <v>2020</v>
      </c>
      <c r="G46" s="216"/>
      <c r="H46" s="216"/>
      <c r="I46" s="216"/>
      <c r="J46" s="80"/>
    </row>
    <row r="47" spans="1:10" s="40" customFormat="1" ht="18" customHeight="1" thickBot="1">
      <c r="A47" s="237">
        <v>1233</v>
      </c>
      <c r="B47" s="194" t="s">
        <v>983</v>
      </c>
      <c r="C47" s="175"/>
      <c r="D47" s="176"/>
      <c r="E47" s="176"/>
      <c r="F47" s="197"/>
      <c r="G47" s="216"/>
      <c r="H47" s="216"/>
      <c r="I47" s="235">
        <f>SUM(G48:G50)</f>
        <v>0</v>
      </c>
      <c r="J47" s="80"/>
    </row>
    <row r="48" spans="1:10" s="40" customFormat="1" ht="18" customHeight="1" thickTop="1">
      <c r="A48" s="237"/>
      <c r="B48" s="194"/>
      <c r="C48" s="175"/>
      <c r="D48" s="176"/>
      <c r="E48" s="176"/>
      <c r="F48" s="197">
        <v>2018</v>
      </c>
      <c r="G48" s="216"/>
      <c r="H48" s="216"/>
      <c r="I48" s="216"/>
      <c r="J48" s="80"/>
    </row>
    <row r="49" spans="1:10" s="40" customFormat="1" ht="18" customHeight="1">
      <c r="A49" s="237"/>
      <c r="B49" s="194"/>
      <c r="C49" s="175"/>
      <c r="D49" s="176"/>
      <c r="E49" s="176"/>
      <c r="F49" s="197">
        <v>2019</v>
      </c>
      <c r="G49" s="216"/>
      <c r="H49" s="216"/>
      <c r="I49" s="216"/>
      <c r="J49" s="80"/>
    </row>
    <row r="50" spans="1:10" s="40" customFormat="1" ht="18" customHeight="1">
      <c r="A50" s="237"/>
      <c r="B50" s="194"/>
      <c r="C50" s="175"/>
      <c r="D50" s="176"/>
      <c r="E50" s="176"/>
      <c r="F50" s="197">
        <v>2020</v>
      </c>
      <c r="G50" s="216"/>
      <c r="H50" s="216"/>
      <c r="I50" s="216"/>
      <c r="J50" s="80"/>
    </row>
    <row r="51" spans="1:10" s="40" customFormat="1" ht="18" customHeight="1" thickBot="1">
      <c r="A51" s="237">
        <v>1235</v>
      </c>
      <c r="B51" s="194" t="s">
        <v>555</v>
      </c>
      <c r="C51" s="175"/>
      <c r="D51" s="176"/>
      <c r="E51" s="176"/>
      <c r="F51" s="197"/>
      <c r="G51" s="216"/>
      <c r="H51" s="216"/>
      <c r="I51" s="235">
        <f>SUM(G52:G54)</f>
        <v>0</v>
      </c>
      <c r="J51" s="80"/>
    </row>
    <row r="52" spans="1:10" s="40" customFormat="1" ht="18" customHeight="1" thickTop="1">
      <c r="A52" s="237"/>
      <c r="B52" s="194"/>
      <c r="C52" s="175"/>
      <c r="D52" s="176"/>
      <c r="E52" s="176"/>
      <c r="F52" s="197">
        <v>2018</v>
      </c>
      <c r="G52" s="216"/>
      <c r="H52" s="216"/>
      <c r="I52" s="216"/>
      <c r="J52" s="80"/>
    </row>
    <row r="53" spans="1:10" s="40" customFormat="1" ht="18" customHeight="1">
      <c r="A53" s="237"/>
      <c r="B53" s="194"/>
      <c r="C53" s="175"/>
      <c r="D53" s="176"/>
      <c r="E53" s="176"/>
      <c r="F53" s="197">
        <v>2019</v>
      </c>
      <c r="G53" s="216"/>
      <c r="H53" s="216"/>
      <c r="I53" s="216"/>
      <c r="J53" s="80"/>
    </row>
    <row r="54" spans="1:10" s="40" customFormat="1" ht="18" customHeight="1">
      <c r="A54" s="237"/>
      <c r="B54" s="194"/>
      <c r="C54" s="175"/>
      <c r="D54" s="176"/>
      <c r="E54" s="176"/>
      <c r="F54" s="197">
        <v>2020</v>
      </c>
      <c r="G54" s="216"/>
      <c r="H54" s="216"/>
      <c r="I54" s="216"/>
      <c r="J54" s="80"/>
    </row>
    <row r="55" spans="1:10" s="40" customFormat="1" ht="18" customHeight="1" thickBot="1">
      <c r="A55" s="237">
        <v>1236</v>
      </c>
      <c r="B55" s="194" t="s">
        <v>557</v>
      </c>
      <c r="C55" s="175"/>
      <c r="D55" s="176"/>
      <c r="E55" s="176"/>
      <c r="F55" s="197"/>
      <c r="G55" s="216"/>
      <c r="H55" s="216"/>
      <c r="I55" s="235">
        <f>SUM(G56:G58)</f>
        <v>0</v>
      </c>
      <c r="J55" s="80"/>
    </row>
    <row r="56" spans="1:10" s="40" customFormat="1" ht="18" customHeight="1" thickTop="1">
      <c r="A56" s="237"/>
      <c r="B56" s="194"/>
      <c r="C56" s="175"/>
      <c r="D56" s="176"/>
      <c r="E56" s="176"/>
      <c r="F56" s="197">
        <v>2018</v>
      </c>
      <c r="G56" s="216"/>
      <c r="H56" s="216"/>
      <c r="I56" s="216"/>
      <c r="J56" s="80"/>
    </row>
    <row r="57" spans="1:10" s="40" customFormat="1" ht="18" customHeight="1">
      <c r="A57" s="237"/>
      <c r="B57" s="194"/>
      <c r="C57" s="175"/>
      <c r="D57" s="176"/>
      <c r="E57" s="176"/>
      <c r="F57" s="197">
        <v>2019</v>
      </c>
      <c r="G57" s="216"/>
      <c r="H57" s="216"/>
      <c r="I57" s="216"/>
      <c r="J57" s="80"/>
    </row>
    <row r="58" spans="1:10" s="40" customFormat="1" ht="18" customHeight="1">
      <c r="A58" s="237"/>
      <c r="B58" s="194"/>
      <c r="C58" s="175"/>
      <c r="D58" s="176"/>
      <c r="E58" s="176"/>
      <c r="F58" s="197">
        <v>2020</v>
      </c>
      <c r="G58" s="216"/>
      <c r="H58" s="216"/>
      <c r="I58" s="216"/>
      <c r="J58" s="80"/>
    </row>
    <row r="59" spans="1:10" s="40" customFormat="1" ht="18" customHeight="1" thickBot="1">
      <c r="A59" s="237">
        <v>1239</v>
      </c>
      <c r="B59" s="194" t="s">
        <v>558</v>
      </c>
      <c r="C59" s="175"/>
      <c r="D59" s="176"/>
      <c r="E59" s="176"/>
      <c r="F59" s="197"/>
      <c r="G59" s="216"/>
      <c r="H59" s="216"/>
      <c r="I59" s="235">
        <f>SUM(G60:G62)</f>
        <v>0</v>
      </c>
      <c r="J59" s="80"/>
    </row>
    <row r="60" spans="1:10" s="40" customFormat="1" ht="18" customHeight="1" thickTop="1">
      <c r="A60" s="237"/>
      <c r="B60" s="194"/>
      <c r="C60" s="175"/>
      <c r="D60" s="176"/>
      <c r="E60" s="176"/>
      <c r="F60" s="197">
        <v>2018</v>
      </c>
      <c r="G60" s="216"/>
      <c r="H60" s="216"/>
      <c r="I60" s="216"/>
      <c r="J60" s="80"/>
    </row>
    <row r="61" spans="1:10" s="40" customFormat="1" ht="18" customHeight="1">
      <c r="A61" s="237"/>
      <c r="B61" s="194"/>
      <c r="C61" s="175"/>
      <c r="D61" s="176"/>
      <c r="E61" s="176"/>
      <c r="F61" s="197">
        <v>2019</v>
      </c>
      <c r="G61" s="216"/>
      <c r="H61" s="216"/>
      <c r="I61" s="216"/>
      <c r="J61" s="80"/>
    </row>
    <row r="62" spans="1:10" s="40" customFormat="1" ht="18" customHeight="1">
      <c r="A62" s="237"/>
      <c r="B62" s="194"/>
      <c r="C62" s="175"/>
      <c r="D62" s="176"/>
      <c r="E62" s="176"/>
      <c r="F62" s="197">
        <v>2020</v>
      </c>
      <c r="G62" s="216"/>
      <c r="H62" s="216"/>
      <c r="I62" s="216"/>
      <c r="J62" s="80"/>
    </row>
    <row r="63" spans="1:10" s="40" customFormat="1" ht="18" customHeight="1" thickBot="1">
      <c r="A63" s="237">
        <v>1279</v>
      </c>
      <c r="B63" s="194" t="s">
        <v>594</v>
      </c>
      <c r="C63" s="175"/>
      <c r="D63" s="176"/>
      <c r="E63" s="176"/>
      <c r="F63" s="197"/>
      <c r="G63" s="216"/>
      <c r="H63" s="216"/>
      <c r="I63" s="235">
        <f>SUM(G64:G66)</f>
        <v>0</v>
      </c>
      <c r="J63" s="80"/>
    </row>
    <row r="64" spans="1:10" s="40" customFormat="1" ht="18" customHeight="1" thickTop="1">
      <c r="A64" s="242"/>
      <c r="B64" s="243"/>
      <c r="C64" s="218"/>
      <c r="D64" s="219"/>
      <c r="E64" s="219"/>
      <c r="F64" s="244">
        <v>2018</v>
      </c>
      <c r="G64" s="232"/>
      <c r="H64" s="232"/>
      <c r="I64" s="232"/>
      <c r="J64" s="239"/>
    </row>
    <row r="65" spans="1:10" s="40" customFormat="1" ht="18" customHeight="1">
      <c r="A65" s="237"/>
      <c r="B65" s="194"/>
      <c r="C65" s="175"/>
      <c r="D65" s="176"/>
      <c r="E65" s="176"/>
      <c r="F65" s="197">
        <v>2019</v>
      </c>
      <c r="G65" s="216"/>
      <c r="H65" s="216"/>
      <c r="I65" s="216"/>
      <c r="J65" s="80"/>
    </row>
    <row r="66" spans="1:10" s="40" customFormat="1" ht="18" customHeight="1">
      <c r="A66" s="237"/>
      <c r="B66" s="194"/>
      <c r="C66" s="175"/>
      <c r="D66" s="176"/>
      <c r="E66" s="176"/>
      <c r="F66" s="197">
        <v>2020</v>
      </c>
      <c r="G66" s="294"/>
      <c r="H66" s="294"/>
      <c r="I66" s="294"/>
      <c r="J66" s="80"/>
    </row>
    <row r="67" spans="1:10" s="40" customFormat="1" ht="18" customHeight="1" thickBot="1">
      <c r="A67" s="237">
        <v>2111</v>
      </c>
      <c r="B67" s="194" t="s">
        <v>493</v>
      </c>
      <c r="C67" s="175"/>
      <c r="D67" s="176"/>
      <c r="E67" s="176"/>
      <c r="F67" s="197"/>
      <c r="G67" s="294"/>
      <c r="H67" s="294"/>
      <c r="I67" s="313">
        <f>SUM(G68:G70)</f>
        <v>0</v>
      </c>
      <c r="J67" s="80"/>
    </row>
    <row r="68" spans="1:10" s="40" customFormat="1" ht="18" customHeight="1" thickTop="1">
      <c r="A68" s="237"/>
      <c r="B68" s="194"/>
      <c r="C68" s="175"/>
      <c r="D68" s="176"/>
      <c r="E68" s="176"/>
      <c r="F68" s="197">
        <v>2018</v>
      </c>
      <c r="G68" s="216"/>
      <c r="H68" s="216"/>
      <c r="I68" s="216"/>
      <c r="J68" s="80"/>
    </row>
    <row r="69" spans="1:10" s="40" customFormat="1" ht="18" customHeight="1">
      <c r="A69" s="237"/>
      <c r="B69" s="194"/>
      <c r="C69" s="175"/>
      <c r="D69" s="176"/>
      <c r="E69" s="176"/>
      <c r="F69" s="197">
        <v>2019</v>
      </c>
      <c r="G69" s="216"/>
      <c r="H69" s="216"/>
      <c r="I69" s="216"/>
      <c r="J69" s="80"/>
    </row>
    <row r="70" spans="1:10" s="40" customFormat="1" ht="18" customHeight="1">
      <c r="A70" s="237"/>
      <c r="B70" s="194"/>
      <c r="C70" s="175"/>
      <c r="D70" s="176"/>
      <c r="E70" s="176"/>
      <c r="F70" s="197">
        <v>2020</v>
      </c>
      <c r="G70" s="216"/>
      <c r="H70" s="216"/>
      <c r="I70" s="216"/>
      <c r="J70" s="80"/>
    </row>
    <row r="71" spans="1:10" s="40" customFormat="1" ht="18" customHeight="1" thickBot="1">
      <c r="A71" s="237">
        <v>2112</v>
      </c>
      <c r="B71" s="194" t="s">
        <v>494</v>
      </c>
      <c r="C71" s="175"/>
      <c r="D71" s="176"/>
      <c r="E71" s="176"/>
      <c r="F71" s="197"/>
      <c r="G71" s="216"/>
      <c r="H71" s="216"/>
      <c r="I71" s="235">
        <f>SUM(G72:G74)</f>
        <v>0</v>
      </c>
      <c r="J71" s="80"/>
    </row>
    <row r="72" spans="1:10" s="40" customFormat="1" ht="18" customHeight="1" thickTop="1">
      <c r="A72" s="237"/>
      <c r="B72" s="194"/>
      <c r="C72" s="175"/>
      <c r="D72" s="176"/>
      <c r="E72" s="176"/>
      <c r="F72" s="197">
        <v>2018</v>
      </c>
      <c r="G72" s="216"/>
      <c r="H72" s="216"/>
      <c r="I72" s="216"/>
      <c r="J72" s="80"/>
    </row>
    <row r="73" spans="1:10" s="40" customFormat="1" ht="18" customHeight="1">
      <c r="A73" s="237"/>
      <c r="B73" s="194"/>
      <c r="C73" s="175"/>
      <c r="D73" s="176"/>
      <c r="E73" s="176"/>
      <c r="F73" s="197">
        <v>2019</v>
      </c>
      <c r="G73" s="216"/>
      <c r="H73" s="216"/>
      <c r="I73" s="216"/>
      <c r="J73" s="80"/>
    </row>
    <row r="74" spans="1:10" s="40" customFormat="1" ht="18" customHeight="1">
      <c r="A74" s="237"/>
      <c r="B74" s="194"/>
      <c r="C74" s="175"/>
      <c r="D74" s="176"/>
      <c r="E74" s="176"/>
      <c r="F74" s="197">
        <v>2020</v>
      </c>
      <c r="G74" s="216"/>
      <c r="H74" s="216"/>
      <c r="I74" s="216"/>
      <c r="J74" s="80"/>
    </row>
    <row r="75" spans="1:10" s="40" customFormat="1" ht="18" customHeight="1" thickBot="1">
      <c r="A75" s="237">
        <v>2113</v>
      </c>
      <c r="B75" s="194" t="s">
        <v>495</v>
      </c>
      <c r="C75" s="175"/>
      <c r="D75" s="176"/>
      <c r="E75" s="176"/>
      <c r="F75" s="197"/>
      <c r="G75" s="216"/>
      <c r="H75" s="216"/>
      <c r="I75" s="235">
        <f>SUM(G76:G78)</f>
        <v>0</v>
      </c>
      <c r="J75" s="80"/>
    </row>
    <row r="76" spans="1:10" s="40" customFormat="1" ht="18" customHeight="1" thickTop="1">
      <c r="A76" s="237"/>
      <c r="B76" s="194"/>
      <c r="C76" s="175"/>
      <c r="D76" s="176"/>
      <c r="E76" s="176"/>
      <c r="F76" s="197">
        <v>2018</v>
      </c>
      <c r="G76" s="216"/>
      <c r="H76" s="216"/>
      <c r="I76" s="216"/>
      <c r="J76" s="80"/>
    </row>
    <row r="77" spans="1:10" s="40" customFormat="1" ht="18" customHeight="1">
      <c r="A77" s="237"/>
      <c r="B77" s="194"/>
      <c r="C77" s="175"/>
      <c r="D77" s="176"/>
      <c r="E77" s="176"/>
      <c r="F77" s="197">
        <v>2019</v>
      </c>
      <c r="G77" s="216"/>
      <c r="H77" s="216"/>
      <c r="I77" s="216"/>
      <c r="J77" s="80"/>
    </row>
    <row r="78" spans="1:10" s="40" customFormat="1" ht="18" customHeight="1">
      <c r="A78" s="237"/>
      <c r="B78" s="194"/>
      <c r="C78" s="175"/>
      <c r="D78" s="176"/>
      <c r="E78" s="176"/>
      <c r="F78" s="197">
        <v>2020</v>
      </c>
      <c r="G78" s="216"/>
      <c r="H78" s="216"/>
      <c r="I78" s="216"/>
      <c r="J78" s="80"/>
    </row>
    <row r="79" spans="1:10" s="40" customFormat="1" ht="18" customHeight="1" thickBot="1">
      <c r="A79" s="237">
        <v>2114</v>
      </c>
      <c r="B79" s="194" t="s">
        <v>496</v>
      </c>
      <c r="C79" s="175"/>
      <c r="D79" s="176"/>
      <c r="E79" s="176"/>
      <c r="F79" s="197"/>
      <c r="G79" s="216"/>
      <c r="H79" s="216"/>
      <c r="I79" s="235">
        <f>SUM(G80:G82)</f>
        <v>0</v>
      </c>
      <c r="J79" s="80"/>
    </row>
    <row r="80" spans="1:10" s="40" customFormat="1" ht="18" customHeight="1" thickTop="1">
      <c r="A80" s="237"/>
      <c r="B80" s="194"/>
      <c r="C80" s="175"/>
      <c r="D80" s="176"/>
      <c r="E80" s="176"/>
      <c r="F80" s="197">
        <v>2018</v>
      </c>
      <c r="G80" s="216"/>
      <c r="H80" s="216"/>
      <c r="I80" s="216"/>
      <c r="J80" s="80"/>
    </row>
    <row r="81" spans="1:10" s="40" customFormat="1" ht="18" customHeight="1">
      <c r="A81" s="237"/>
      <c r="B81" s="194"/>
      <c r="C81" s="175"/>
      <c r="D81" s="176"/>
      <c r="E81" s="176"/>
      <c r="F81" s="197">
        <v>2019</v>
      </c>
      <c r="G81" s="216"/>
      <c r="H81" s="216"/>
      <c r="I81" s="216"/>
      <c r="J81" s="80"/>
    </row>
    <row r="82" spans="1:10" s="40" customFormat="1" ht="18" customHeight="1">
      <c r="A82" s="237"/>
      <c r="B82" s="194"/>
      <c r="C82" s="175"/>
      <c r="D82" s="176"/>
      <c r="E82" s="176"/>
      <c r="F82" s="197">
        <v>2020</v>
      </c>
      <c r="G82" s="216"/>
      <c r="H82" s="216"/>
      <c r="I82" s="216"/>
      <c r="J82" s="80"/>
    </row>
    <row r="83" spans="1:10" s="40" customFormat="1" ht="18" customHeight="1" thickBot="1">
      <c r="A83" s="237">
        <v>2115</v>
      </c>
      <c r="B83" s="194" t="s">
        <v>497</v>
      </c>
      <c r="C83" s="175"/>
      <c r="D83" s="176"/>
      <c r="E83" s="176"/>
      <c r="F83" s="197"/>
      <c r="G83" s="216"/>
      <c r="H83" s="216"/>
      <c r="I83" s="235">
        <f>SUM(G84:G86)</f>
        <v>0</v>
      </c>
      <c r="J83" s="80"/>
    </row>
    <row r="84" spans="1:10" s="40" customFormat="1" ht="18" customHeight="1" thickTop="1">
      <c r="A84" s="237"/>
      <c r="B84" s="194"/>
      <c r="C84" s="175"/>
      <c r="D84" s="176"/>
      <c r="E84" s="176"/>
      <c r="F84" s="197">
        <v>2018</v>
      </c>
      <c r="G84" s="216"/>
      <c r="H84" s="216"/>
      <c r="I84" s="216"/>
      <c r="J84" s="80"/>
    </row>
    <row r="85" spans="1:10" s="40" customFormat="1" ht="18" customHeight="1">
      <c r="A85" s="237"/>
      <c r="B85" s="194"/>
      <c r="C85" s="175"/>
      <c r="D85" s="176"/>
      <c r="E85" s="176"/>
      <c r="F85" s="197">
        <v>2019</v>
      </c>
      <c r="G85" s="216"/>
      <c r="H85" s="216"/>
      <c r="I85" s="216"/>
      <c r="J85" s="80"/>
    </row>
    <row r="86" spans="1:10" s="40" customFormat="1" ht="18" customHeight="1">
      <c r="A86" s="237"/>
      <c r="B86" s="194"/>
      <c r="C86" s="175"/>
      <c r="D86" s="176"/>
      <c r="E86" s="176"/>
      <c r="F86" s="197">
        <v>2020</v>
      </c>
      <c r="G86" s="216"/>
      <c r="H86" s="216"/>
      <c r="I86" s="216"/>
      <c r="J86" s="80"/>
    </row>
    <row r="87" spans="1:10" s="40" customFormat="1" ht="18" customHeight="1" thickBot="1">
      <c r="A87" s="237">
        <v>2117</v>
      </c>
      <c r="B87" s="194" t="s">
        <v>498</v>
      </c>
      <c r="C87" s="175"/>
      <c r="D87" s="176"/>
      <c r="E87" s="176"/>
      <c r="F87" s="197"/>
      <c r="G87" s="216"/>
      <c r="H87" s="216"/>
      <c r="I87" s="235">
        <f>SUM(G88:G90)</f>
        <v>0</v>
      </c>
      <c r="J87" s="80"/>
    </row>
    <row r="88" spans="1:10" s="40" customFormat="1" ht="18" customHeight="1" thickTop="1">
      <c r="A88" s="237"/>
      <c r="B88" s="194"/>
      <c r="C88" s="175"/>
      <c r="D88" s="176"/>
      <c r="E88" s="176"/>
      <c r="F88" s="197">
        <v>2018</v>
      </c>
      <c r="G88" s="216"/>
      <c r="H88" s="216"/>
      <c r="I88" s="216"/>
      <c r="J88" s="80"/>
    </row>
    <row r="89" spans="1:10" s="40" customFormat="1" ht="18" customHeight="1">
      <c r="A89" s="237"/>
      <c r="B89" s="194"/>
      <c r="C89" s="175"/>
      <c r="D89" s="176"/>
      <c r="E89" s="176"/>
      <c r="F89" s="197">
        <v>2019</v>
      </c>
      <c r="G89" s="216"/>
      <c r="H89" s="216"/>
      <c r="I89" s="216"/>
      <c r="J89" s="80"/>
    </row>
    <row r="90" spans="1:10" s="40" customFormat="1" ht="18" customHeight="1">
      <c r="A90" s="237"/>
      <c r="B90" s="194"/>
      <c r="C90" s="175"/>
      <c r="D90" s="176"/>
      <c r="E90" s="176"/>
      <c r="F90" s="197">
        <v>2020</v>
      </c>
      <c r="G90" s="216"/>
      <c r="H90" s="216"/>
      <c r="I90" s="216"/>
      <c r="J90" s="80"/>
    </row>
    <row r="91" spans="1:10" s="40" customFormat="1" ht="18" customHeight="1" thickBot="1">
      <c r="A91" s="237">
        <v>2119</v>
      </c>
      <c r="B91" s="194" t="s">
        <v>499</v>
      </c>
      <c r="C91" s="175"/>
      <c r="D91" s="176"/>
      <c r="E91" s="176"/>
      <c r="F91" s="197"/>
      <c r="G91" s="216"/>
      <c r="H91" s="216"/>
      <c r="I91" s="235">
        <f>SUM(G92:G94)</f>
        <v>0</v>
      </c>
      <c r="J91" s="80"/>
    </row>
    <row r="92" spans="1:10" s="40" customFormat="1" ht="18" customHeight="1" thickTop="1">
      <c r="A92" s="190"/>
      <c r="B92" s="173"/>
      <c r="C92" s="175"/>
      <c r="D92" s="176"/>
      <c r="E92" s="176"/>
      <c r="F92" s="197">
        <v>2018</v>
      </c>
      <c r="G92" s="216"/>
      <c r="H92" s="216"/>
      <c r="I92" s="216"/>
      <c r="J92" s="80"/>
    </row>
    <row r="93" spans="1:10" s="40" customFormat="1" ht="18" customHeight="1">
      <c r="A93" s="190"/>
      <c r="B93" s="173"/>
      <c r="C93" s="175"/>
      <c r="D93" s="176"/>
      <c r="E93" s="176"/>
      <c r="F93" s="197">
        <v>2019</v>
      </c>
      <c r="G93" s="216"/>
      <c r="H93" s="216"/>
      <c r="I93" s="216"/>
      <c r="J93" s="80"/>
    </row>
    <row r="94" spans="1:10" s="40" customFormat="1" ht="18" customHeight="1">
      <c r="A94" s="190"/>
      <c r="B94" s="173"/>
      <c r="C94" s="175"/>
      <c r="D94" s="176"/>
      <c r="E94" s="176"/>
      <c r="F94" s="197">
        <v>2020</v>
      </c>
      <c r="G94" s="216"/>
      <c r="H94" s="216"/>
      <c r="I94" s="216"/>
      <c r="J94" s="80"/>
    </row>
    <row r="95" spans="1:10" s="40" customFormat="1" ht="8.25" customHeight="1">
      <c r="A95" s="230"/>
      <c r="B95" s="217"/>
      <c r="C95" s="218"/>
      <c r="D95" s="219"/>
      <c r="E95" s="219"/>
      <c r="F95" s="219"/>
      <c r="G95" s="219"/>
      <c r="H95" s="219"/>
      <c r="I95" s="232"/>
      <c r="J95" s="239"/>
    </row>
    <row r="96" spans="1:10" s="40" customFormat="1" ht="18" customHeight="1">
      <c r="A96" s="173"/>
      <c r="B96" s="173"/>
      <c r="C96" s="175"/>
      <c r="D96" s="176"/>
      <c r="E96" s="176"/>
      <c r="F96" s="176"/>
      <c r="G96" s="176"/>
      <c r="H96" s="176"/>
      <c r="I96" s="216"/>
    </row>
    <row r="97" spans="1:10" s="40" customFormat="1" ht="18" customHeight="1">
      <c r="A97" s="173"/>
      <c r="B97" s="173"/>
      <c r="C97" s="178"/>
      <c r="D97" s="179"/>
      <c r="E97" s="179"/>
      <c r="F97" s="231"/>
      <c r="G97" s="41"/>
      <c r="H97" s="215"/>
      <c r="I97" s="41"/>
      <c r="J97" s="215"/>
    </row>
    <row r="98" spans="1:10" s="40" customFormat="1" ht="18" customHeight="1">
      <c r="A98" s="173"/>
      <c r="B98" s="173"/>
      <c r="C98" s="178"/>
      <c r="D98" s="179"/>
      <c r="E98" s="179"/>
      <c r="F98" s="231"/>
      <c r="G98" s="41"/>
      <c r="H98" s="215"/>
      <c r="I98" s="41"/>
      <c r="J98" s="215"/>
    </row>
    <row r="99" spans="1:10" ht="18" customHeight="1">
      <c r="A99" s="182"/>
      <c r="B99" s="182"/>
      <c r="C99" s="4"/>
      <c r="D99" s="4"/>
      <c r="E99" s="4"/>
      <c r="F99" s="4"/>
      <c r="G99" s="29"/>
      <c r="H99" s="29" t="s">
        <v>639</v>
      </c>
      <c r="I99" s="29"/>
      <c r="J99" s="29"/>
    </row>
    <row r="100" spans="1:10">
      <c r="A100" s="1018" t="s">
        <v>12</v>
      </c>
      <c r="B100" s="1018"/>
      <c r="C100" s="1018"/>
      <c r="D100" s="1018"/>
      <c r="E100" s="4"/>
      <c r="F100" s="1018" t="s">
        <v>12</v>
      </c>
      <c r="G100" s="1018"/>
      <c r="H100" s="1018"/>
      <c r="I100" s="1018"/>
      <c r="J100" s="212"/>
    </row>
    <row r="101" spans="1:10">
      <c r="A101" s="890" t="s">
        <v>638</v>
      </c>
      <c r="B101" s="890"/>
      <c r="C101" s="890"/>
      <c r="D101" s="890"/>
      <c r="E101" s="4"/>
      <c r="F101" s="1015" t="s">
        <v>638</v>
      </c>
      <c r="G101" s="1015"/>
      <c r="H101" s="1015"/>
      <c r="I101" s="1015"/>
      <c r="J101" s="212"/>
    </row>
    <row r="102" spans="1:10">
      <c r="A102" s="4"/>
      <c r="B102" s="4"/>
      <c r="C102" s="4"/>
      <c r="D102" s="4"/>
      <c r="E102" s="4"/>
      <c r="F102" s="4"/>
      <c r="G102" s="29"/>
      <c r="H102" s="29"/>
      <c r="I102" s="29"/>
      <c r="J102" s="29"/>
    </row>
    <row r="103" spans="1:10">
      <c r="A103" s="4"/>
      <c r="B103" s="4"/>
      <c r="C103" s="4"/>
      <c r="D103" s="4"/>
      <c r="E103" s="4"/>
      <c r="F103" s="4"/>
      <c r="G103" s="29"/>
      <c r="H103" s="29"/>
      <c r="I103" s="29"/>
      <c r="J103" s="29"/>
    </row>
  </sheetData>
  <mergeCells count="17">
    <mergeCell ref="A101:D101"/>
    <mergeCell ref="F101:I101"/>
    <mergeCell ref="F9:J9"/>
    <mergeCell ref="I10:J10"/>
    <mergeCell ref="G10:H10"/>
    <mergeCell ref="A9:E9"/>
    <mergeCell ref="B10:E10"/>
    <mergeCell ref="A100:D100"/>
    <mergeCell ref="F100:I100"/>
    <mergeCell ref="L16:M18"/>
    <mergeCell ref="A1:I1"/>
    <mergeCell ref="A2:I2"/>
    <mergeCell ref="A4:I4"/>
    <mergeCell ref="A5:I5"/>
    <mergeCell ref="A7:E7"/>
    <mergeCell ref="I8:J8"/>
    <mergeCell ref="I7:J7"/>
  </mergeCells>
  <printOptions horizontalCentered="1"/>
  <pageMargins left="0.15748031496062992" right="0.15748031496062992" top="0.39370078740157483" bottom="1.2204724409448819" header="0" footer="0.15748031496062992"/>
  <pageSetup scale="65" orientation="portrait" r:id="rId1"/>
  <headerFooter alignWithMargins="0">
    <oddHeader>&amp;R&amp;"Arial,Normal"
Página &amp;P de &amp;N</oddHead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B09A5B"/>
  </sheetPr>
  <dimension ref="A1:N44"/>
  <sheetViews>
    <sheetView zoomScale="86" zoomScaleNormal="86" workbookViewId="0">
      <selection sqref="A1:K1"/>
    </sheetView>
  </sheetViews>
  <sheetFormatPr baseColWidth="10" defaultRowHeight="12.75"/>
  <cols>
    <col min="1" max="1" width="10.5703125" style="2" customWidth="1"/>
    <col min="2" max="2" width="8.42578125" style="2" customWidth="1"/>
    <col min="3" max="3" width="58.85546875" style="2" customWidth="1"/>
    <col min="4" max="5" width="10.42578125" style="2" customWidth="1"/>
    <col min="6" max="7" width="19.42578125" style="2" customWidth="1"/>
    <col min="8" max="8" width="1.28515625" style="2" customWidth="1"/>
    <col min="9" max="9" width="19.42578125" style="2" customWidth="1"/>
    <col min="10" max="10" width="1.28515625" style="2" customWidth="1"/>
    <col min="11" max="11" width="19.7109375" style="2" customWidth="1"/>
    <col min="12" max="16384" width="11.42578125" style="2"/>
  </cols>
  <sheetData>
    <row r="1" spans="1:14" ht="18" customHeight="1">
      <c r="A1" s="1017" t="s">
        <v>0</v>
      </c>
      <c r="B1" s="1017"/>
      <c r="C1" s="1017"/>
      <c r="D1" s="1017"/>
      <c r="E1" s="1017"/>
      <c r="F1" s="1017"/>
      <c r="G1" s="1017"/>
      <c r="H1" s="1017"/>
      <c r="I1" s="1017"/>
      <c r="J1" s="1017"/>
      <c r="K1" s="1017"/>
      <c r="L1" s="3"/>
      <c r="M1" s="3"/>
    </row>
    <row r="2" spans="1:14" ht="18" customHeight="1">
      <c r="A2" s="1017" t="str">
        <f>'1.ESF (Rubros)'!A2:I2</f>
        <v>SECRETARIA EJECUTIVA DEL SISTEMA ANTICORRUPCION DEL ESTADO DE CHIAPAS</v>
      </c>
      <c r="B2" s="1017"/>
      <c r="C2" s="1017"/>
      <c r="D2" s="1017"/>
      <c r="E2" s="1017"/>
      <c r="F2" s="1017"/>
      <c r="G2" s="1017"/>
      <c r="H2" s="1017"/>
      <c r="I2" s="1017"/>
      <c r="J2" s="1017"/>
      <c r="K2" s="1017"/>
      <c r="L2" s="3"/>
      <c r="M2" s="3"/>
    </row>
    <row r="3" spans="1:14" ht="9.9499999999999993" customHeight="1">
      <c r="A3" s="691"/>
      <c r="B3" s="691"/>
      <c r="C3" s="691"/>
      <c r="D3" s="691"/>
      <c r="E3" s="691"/>
      <c r="F3" s="691"/>
      <c r="G3" s="691"/>
      <c r="H3" s="691"/>
      <c r="I3" s="691"/>
      <c r="J3" s="691"/>
      <c r="K3" s="691"/>
      <c r="L3" s="3"/>
      <c r="M3" s="3"/>
    </row>
    <row r="4" spans="1:14" ht="18" customHeight="1">
      <c r="A4" s="1017" t="s">
        <v>1592</v>
      </c>
      <c r="B4" s="1017"/>
      <c r="C4" s="1017"/>
      <c r="D4" s="1017"/>
      <c r="E4" s="1017"/>
      <c r="F4" s="1017"/>
      <c r="G4" s="1017"/>
      <c r="H4" s="1017"/>
      <c r="I4" s="1017"/>
      <c r="J4" s="1017"/>
      <c r="K4" s="1017"/>
      <c r="L4" s="3"/>
      <c r="M4" s="3"/>
    </row>
    <row r="5" spans="1:14" ht="18" customHeight="1">
      <c r="A5" s="1017" t="s">
        <v>985</v>
      </c>
      <c r="B5" s="1017"/>
      <c r="C5" s="1017"/>
      <c r="D5" s="1017"/>
      <c r="E5" s="1017"/>
      <c r="F5" s="1017"/>
      <c r="G5" s="1017"/>
      <c r="H5" s="1017"/>
      <c r="I5" s="1017"/>
      <c r="J5" s="1017"/>
      <c r="K5" s="1017"/>
      <c r="L5" s="3"/>
      <c r="M5" s="3"/>
    </row>
    <row r="6" spans="1:14" ht="15">
      <c r="B6" s="225"/>
      <c r="C6" s="225"/>
      <c r="D6" s="225"/>
      <c r="E6" s="225"/>
      <c r="F6" s="225"/>
      <c r="G6" s="225"/>
      <c r="H6" s="225"/>
      <c r="I6" s="225"/>
      <c r="J6" s="225"/>
      <c r="K6" s="225"/>
      <c r="L6" s="3"/>
      <c r="M6" s="3"/>
    </row>
    <row r="7" spans="1:14" ht="18" customHeight="1">
      <c r="A7" s="225" t="str">
        <f>'3.EA'!A6</f>
        <v>DEL 1 DE ENERO AL 31 DE MARZO DE 2021</v>
      </c>
      <c r="B7" s="213"/>
      <c r="C7" s="213"/>
      <c r="D7" s="213"/>
      <c r="E7" s="213"/>
      <c r="F7" s="213"/>
      <c r="G7" s="213"/>
      <c r="H7" s="213"/>
      <c r="I7" s="213"/>
      <c r="J7" s="213"/>
      <c r="K7" s="19" t="s">
        <v>485</v>
      </c>
      <c r="L7" s="3"/>
      <c r="M7" s="3"/>
    </row>
    <row r="8" spans="1:14" ht="13.5" thickBot="1">
      <c r="A8" s="4"/>
      <c r="B8" s="4"/>
      <c r="C8" s="4"/>
      <c r="D8" s="4"/>
      <c r="E8" s="4"/>
      <c r="F8" s="4"/>
      <c r="G8" s="20"/>
      <c r="H8" s="20"/>
      <c r="I8" s="20" t="s">
        <v>5</v>
      </c>
      <c r="J8" s="20"/>
      <c r="K8" s="21">
        <f>'1.ESF (Rubros)'!I8</f>
        <v>44314</v>
      </c>
    </row>
    <row r="9" spans="1:14" ht="21" customHeight="1" thickBot="1">
      <c r="A9" s="1047" t="s">
        <v>986</v>
      </c>
      <c r="B9" s="1048"/>
      <c r="C9" s="1255" t="s">
        <v>12</v>
      </c>
      <c r="D9" s="1256"/>
      <c r="E9" s="1256"/>
      <c r="F9" s="1257"/>
      <c r="G9" s="1047" t="s">
        <v>975</v>
      </c>
      <c r="H9" s="1057"/>
      <c r="I9" s="1057"/>
      <c r="J9" s="1048"/>
      <c r="K9" s="1250" t="s">
        <v>988</v>
      </c>
    </row>
    <row r="10" spans="1:14" ht="19.5" customHeight="1" thickBot="1">
      <c r="A10" s="1047" t="s">
        <v>987</v>
      </c>
      <c r="B10" s="1048"/>
      <c r="C10" s="1258"/>
      <c r="D10" s="1259"/>
      <c r="E10" s="1259"/>
      <c r="F10" s="1260"/>
      <c r="G10" s="1047" t="s">
        <v>15</v>
      </c>
      <c r="H10" s="1048"/>
      <c r="I10" s="1047" t="s">
        <v>16</v>
      </c>
      <c r="J10" s="1048"/>
      <c r="K10" s="1251"/>
    </row>
    <row r="11" spans="1:14" s="40" customFormat="1" ht="15" customHeight="1">
      <c r="A11" s="39"/>
      <c r="B11" s="42"/>
      <c r="C11" s="42"/>
      <c r="D11" s="167"/>
      <c r="E11" s="167"/>
      <c r="F11" s="168"/>
      <c r="G11" s="241"/>
      <c r="H11" s="241"/>
      <c r="I11" s="215"/>
      <c r="J11" s="215"/>
      <c r="K11" s="245"/>
    </row>
    <row r="12" spans="1:14" s="40" customFormat="1" ht="15" customHeight="1">
      <c r="A12" s="56"/>
      <c r="B12" s="246"/>
      <c r="C12" s="246"/>
      <c r="D12" s="1254"/>
      <c r="E12" s="1254"/>
      <c r="F12" s="247"/>
      <c r="G12" s="247"/>
      <c r="H12" s="247"/>
      <c r="I12" s="247"/>
      <c r="J12" s="247"/>
      <c r="K12" s="248"/>
      <c r="L12" s="1060"/>
      <c r="M12" s="1060"/>
      <c r="N12" s="1060"/>
    </row>
    <row r="13" spans="1:14" s="40" customFormat="1" ht="18" customHeight="1">
      <c r="A13" s="253">
        <v>4392</v>
      </c>
      <c r="B13" s="173"/>
      <c r="C13" s="39" t="s">
        <v>989</v>
      </c>
      <c r="D13" s="167"/>
      <c r="E13" s="167"/>
      <c r="F13" s="215"/>
      <c r="G13" s="215"/>
      <c r="H13" s="215"/>
      <c r="I13" s="215"/>
      <c r="J13" s="215"/>
      <c r="K13" s="249">
        <v>1</v>
      </c>
      <c r="L13" s="1060"/>
      <c r="M13" s="1060"/>
      <c r="N13" s="1060"/>
    </row>
    <row r="14" spans="1:14" s="40" customFormat="1" ht="18" customHeight="1">
      <c r="A14" s="253"/>
      <c r="B14" s="173"/>
      <c r="C14" s="42"/>
      <c r="D14" s="1252"/>
      <c r="E14" s="1252"/>
      <c r="F14" s="215"/>
      <c r="G14" s="215"/>
      <c r="H14" s="215"/>
      <c r="I14" s="215"/>
      <c r="J14" s="215"/>
      <c r="K14" s="249"/>
      <c r="L14" s="1060"/>
      <c r="M14" s="1060"/>
      <c r="N14" s="1060"/>
    </row>
    <row r="15" spans="1:14" s="40" customFormat="1" ht="18" customHeight="1">
      <c r="A15" s="252"/>
      <c r="B15" s="173"/>
      <c r="C15" s="42"/>
      <c r="D15" s="167"/>
      <c r="E15" s="167"/>
      <c r="F15" s="167"/>
      <c r="G15" s="215"/>
      <c r="H15" s="215"/>
      <c r="I15" s="215"/>
      <c r="J15" s="215"/>
      <c r="K15" s="249"/>
      <c r="L15" s="214"/>
      <c r="M15" s="214"/>
      <c r="N15" s="214"/>
    </row>
    <row r="16" spans="1:14" s="40" customFormat="1" ht="18" customHeight="1">
      <c r="A16" s="253">
        <v>4393</v>
      </c>
      <c r="B16" s="173"/>
      <c r="C16" s="1253" t="s">
        <v>990</v>
      </c>
      <c r="D16" s="1253"/>
      <c r="E16" s="1253"/>
      <c r="F16" s="47"/>
      <c r="G16" s="215"/>
      <c r="H16" s="215"/>
      <c r="I16" s="215"/>
      <c r="J16" s="215"/>
      <c r="K16" s="249">
        <v>2</v>
      </c>
    </row>
    <row r="17" spans="1:11" s="40" customFormat="1" ht="18" customHeight="1">
      <c r="A17" s="252"/>
      <c r="B17" s="173"/>
      <c r="C17" s="42"/>
      <c r="D17" s="215"/>
      <c r="E17" s="215"/>
      <c r="F17" s="167"/>
      <c r="G17" s="215"/>
      <c r="H17" s="215"/>
      <c r="I17" s="215"/>
      <c r="J17" s="215"/>
      <c r="K17" s="249"/>
    </row>
    <row r="18" spans="1:11" s="40" customFormat="1" ht="18" customHeight="1">
      <c r="A18" s="252"/>
      <c r="B18" s="173"/>
      <c r="C18" s="42"/>
      <c r="D18" s="215"/>
      <c r="E18" s="215"/>
      <c r="F18" s="47"/>
      <c r="G18" s="215"/>
      <c r="H18" s="215"/>
      <c r="I18" s="215"/>
      <c r="J18" s="215"/>
      <c r="K18" s="249"/>
    </row>
    <row r="19" spans="1:11" s="40" customFormat="1" ht="18" customHeight="1">
      <c r="A19" s="253">
        <v>4399</v>
      </c>
      <c r="B19" s="173"/>
      <c r="C19" s="1253" t="s">
        <v>654</v>
      </c>
      <c r="D19" s="1253"/>
      <c r="E19" s="1253"/>
      <c r="F19" s="47"/>
      <c r="G19" s="215"/>
      <c r="H19" s="215"/>
      <c r="I19" s="215"/>
      <c r="J19" s="215"/>
      <c r="K19" s="249"/>
    </row>
    <row r="20" spans="1:11" s="40" customFormat="1" ht="18" customHeight="1">
      <c r="A20" s="252"/>
      <c r="B20" s="173">
        <v>1101</v>
      </c>
      <c r="C20" s="42" t="s">
        <v>991</v>
      </c>
      <c r="D20" s="215"/>
      <c r="E20" s="215"/>
      <c r="F20" s="47"/>
      <c r="G20" s="215"/>
      <c r="H20" s="215"/>
      <c r="I20" s="215"/>
      <c r="J20" s="215"/>
      <c r="K20" s="249">
        <v>3</v>
      </c>
    </row>
    <row r="21" spans="1:11" s="40" customFormat="1" ht="18" customHeight="1">
      <c r="A21" s="252"/>
      <c r="B21" s="173"/>
      <c r="C21" s="42"/>
      <c r="D21" s="215"/>
      <c r="E21" s="215"/>
      <c r="F21" s="47"/>
      <c r="G21" s="215"/>
      <c r="H21" s="215"/>
      <c r="I21" s="215"/>
      <c r="J21" s="215"/>
      <c r="K21" s="249"/>
    </row>
    <row r="22" spans="1:11" s="40" customFormat="1" ht="18" customHeight="1">
      <c r="A22" s="252"/>
      <c r="B22" s="173"/>
      <c r="C22" s="42"/>
      <c r="D22" s="215"/>
      <c r="E22" s="215"/>
      <c r="F22" s="47"/>
      <c r="G22" s="215"/>
      <c r="H22" s="215"/>
      <c r="I22" s="215"/>
      <c r="J22" s="215"/>
      <c r="K22" s="249"/>
    </row>
    <row r="23" spans="1:11" s="40" customFormat="1" ht="18" customHeight="1">
      <c r="A23" s="253">
        <v>5591</v>
      </c>
      <c r="B23" s="173"/>
      <c r="C23" s="1253" t="s">
        <v>858</v>
      </c>
      <c r="D23" s="1253"/>
      <c r="E23" s="1253"/>
      <c r="F23" s="47"/>
      <c r="G23" s="215"/>
      <c r="H23" s="215"/>
      <c r="I23" s="215"/>
      <c r="J23" s="215"/>
      <c r="K23" s="249"/>
    </row>
    <row r="24" spans="1:11" s="40" customFormat="1" ht="18" customHeight="1">
      <c r="A24" s="252"/>
      <c r="B24" s="173">
        <v>11</v>
      </c>
      <c r="C24" s="42" t="s">
        <v>992</v>
      </c>
      <c r="D24" s="215"/>
      <c r="E24" s="215"/>
      <c r="F24" s="47"/>
      <c r="G24" s="215"/>
      <c r="H24" s="215"/>
      <c r="I24" s="215"/>
      <c r="J24" s="215"/>
      <c r="K24" s="249">
        <v>4</v>
      </c>
    </row>
    <row r="25" spans="1:11" s="40" customFormat="1" ht="18" customHeight="1">
      <c r="A25" s="252"/>
      <c r="B25" s="173"/>
      <c r="C25" s="42"/>
      <c r="D25" s="215"/>
      <c r="E25" s="215"/>
      <c r="F25" s="47"/>
      <c r="G25" s="215"/>
      <c r="H25" s="215"/>
      <c r="I25" s="215"/>
      <c r="J25" s="215"/>
      <c r="K25" s="249"/>
    </row>
    <row r="26" spans="1:11" s="40" customFormat="1" ht="18" customHeight="1">
      <c r="A26" s="252"/>
      <c r="B26" s="173"/>
      <c r="C26" s="42"/>
      <c r="D26" s="215"/>
      <c r="E26" s="215"/>
      <c r="F26" s="47"/>
      <c r="G26" s="215"/>
      <c r="H26" s="215"/>
      <c r="I26" s="215"/>
      <c r="J26" s="215"/>
      <c r="K26" s="249"/>
    </row>
    <row r="27" spans="1:11" s="40" customFormat="1" ht="18" customHeight="1">
      <c r="A27" s="253">
        <v>5599</v>
      </c>
      <c r="B27" s="173"/>
      <c r="C27" s="1253" t="s">
        <v>859</v>
      </c>
      <c r="D27" s="1253"/>
      <c r="E27" s="1253"/>
      <c r="F27" s="47"/>
      <c r="G27" s="215"/>
      <c r="H27" s="215"/>
      <c r="I27" s="215"/>
      <c r="J27" s="215"/>
      <c r="K27" s="249"/>
    </row>
    <row r="28" spans="1:11" s="40" customFormat="1" ht="18" customHeight="1">
      <c r="A28" s="252"/>
      <c r="B28" s="173">
        <v>11</v>
      </c>
      <c r="C28" s="42" t="s">
        <v>993</v>
      </c>
      <c r="D28" s="215"/>
      <c r="E28" s="215"/>
      <c r="F28" s="47"/>
      <c r="G28" s="215"/>
      <c r="H28" s="215"/>
      <c r="I28" s="215"/>
      <c r="J28" s="215"/>
      <c r="K28" s="249">
        <v>5</v>
      </c>
    </row>
    <row r="29" spans="1:11" s="40" customFormat="1" ht="18" customHeight="1">
      <c r="A29" s="253"/>
      <c r="B29" s="500">
        <v>2</v>
      </c>
      <c r="C29" s="42" t="s">
        <v>994</v>
      </c>
      <c r="D29" s="215"/>
      <c r="E29" s="215"/>
      <c r="F29" s="47"/>
      <c r="G29" s="215"/>
      <c r="H29" s="215"/>
      <c r="I29" s="215"/>
      <c r="J29" s="215"/>
      <c r="K29" s="249">
        <v>6</v>
      </c>
    </row>
    <row r="30" spans="1:11" s="40" customFormat="1" ht="15" customHeight="1">
      <c r="A30" s="254"/>
      <c r="B30" s="250"/>
      <c r="C30" s="250"/>
      <c r="D30" s="172"/>
      <c r="E30" s="172"/>
      <c r="F30" s="172"/>
      <c r="G30" s="172"/>
      <c r="H30" s="172"/>
      <c r="I30" s="172"/>
      <c r="J30" s="172"/>
      <c r="K30" s="251"/>
    </row>
    <row r="31" spans="1:11" s="40" customFormat="1" ht="15" customHeight="1">
      <c r="A31" s="39"/>
      <c r="B31" s="170"/>
      <c r="C31" s="170"/>
      <c r="D31" s="215"/>
      <c r="E31" s="215"/>
      <c r="F31" s="215"/>
      <c r="G31" s="215"/>
      <c r="H31" s="215"/>
      <c r="I31" s="215"/>
      <c r="J31" s="215"/>
      <c r="K31" s="215"/>
    </row>
    <row r="32" spans="1:11" ht="4.5" customHeight="1">
      <c r="A32" s="4"/>
      <c r="B32" s="4"/>
      <c r="C32" s="4"/>
      <c r="D32" s="4"/>
      <c r="E32" s="4"/>
      <c r="F32" s="4"/>
      <c r="G32" s="29"/>
      <c r="H32" s="29"/>
      <c r="I32" s="29"/>
      <c r="J32" s="29"/>
      <c r="K32" s="29"/>
    </row>
    <row r="33" spans="1:11" ht="3.75" customHeight="1">
      <c r="A33" s="4"/>
      <c r="B33" s="4"/>
      <c r="C33" s="4"/>
      <c r="D33" s="4"/>
      <c r="E33" s="4"/>
      <c r="F33" s="4"/>
      <c r="G33" s="29"/>
      <c r="H33" s="29"/>
      <c r="I33" s="29"/>
      <c r="J33" s="29"/>
      <c r="K33" s="29"/>
    </row>
    <row r="34" spans="1:11">
      <c r="A34" s="4"/>
      <c r="B34" s="4"/>
      <c r="C34" s="4"/>
      <c r="D34" s="4"/>
      <c r="E34" s="4"/>
      <c r="F34" s="4"/>
      <c r="G34" s="29"/>
      <c r="H34" s="29"/>
      <c r="I34" s="29"/>
      <c r="J34" s="29"/>
      <c r="K34" s="29"/>
    </row>
    <row r="35" spans="1:11">
      <c r="A35" s="4"/>
      <c r="B35" s="4"/>
      <c r="C35" s="4"/>
      <c r="D35" s="4"/>
      <c r="E35" s="4"/>
      <c r="F35" s="4"/>
      <c r="G35" s="29"/>
      <c r="H35" s="29"/>
      <c r="I35" s="29"/>
      <c r="J35" s="29"/>
      <c r="K35" s="29"/>
    </row>
    <row r="36" spans="1:11">
      <c r="A36" s="4"/>
      <c r="B36" s="4"/>
      <c r="C36" s="4"/>
      <c r="D36" s="4"/>
      <c r="E36" s="4"/>
      <c r="F36" s="4"/>
      <c r="G36" s="29"/>
      <c r="H36" s="29"/>
      <c r="I36" s="29"/>
      <c r="J36" s="29"/>
      <c r="K36" s="29"/>
    </row>
    <row r="37" spans="1:11">
      <c r="A37" s="4"/>
      <c r="B37" s="4"/>
      <c r="C37" s="4"/>
      <c r="D37" s="4"/>
      <c r="E37" s="4"/>
      <c r="F37" s="4"/>
      <c r="G37" s="29"/>
      <c r="H37" s="29"/>
      <c r="I37" s="29" t="s">
        <v>639</v>
      </c>
      <c r="J37" s="29"/>
      <c r="K37" s="29"/>
    </row>
    <row r="38" spans="1:11">
      <c r="A38" s="1018" t="s">
        <v>12</v>
      </c>
      <c r="B38" s="1018"/>
      <c r="C38" s="1018"/>
      <c r="D38" s="1018"/>
      <c r="E38" s="4"/>
      <c r="F38" s="1018" t="s">
        <v>12</v>
      </c>
      <c r="G38" s="1018"/>
      <c r="H38" s="1018"/>
      <c r="I38" s="1018"/>
      <c r="J38" s="1018"/>
      <c r="K38" s="1018"/>
    </row>
    <row r="39" spans="1:11">
      <c r="A39" s="1015" t="s">
        <v>638</v>
      </c>
      <c r="B39" s="1015"/>
      <c r="C39" s="1015"/>
      <c r="D39" s="1015"/>
      <c r="E39" s="4"/>
      <c r="F39" s="1015" t="s">
        <v>638</v>
      </c>
      <c r="G39" s="1015"/>
      <c r="H39" s="1015"/>
      <c r="I39" s="1015"/>
      <c r="J39" s="1015"/>
      <c r="K39" s="1015"/>
    </row>
    <row r="40" spans="1:11">
      <c r="A40" s="4"/>
      <c r="B40" s="4"/>
      <c r="C40" s="4"/>
      <c r="D40" s="4"/>
      <c r="E40" s="4"/>
      <c r="F40" s="4"/>
      <c r="G40" s="29"/>
      <c r="H40" s="29"/>
      <c r="I40" s="29"/>
      <c r="J40" s="29"/>
      <c r="K40" s="29"/>
    </row>
    <row r="41" spans="1:11">
      <c r="A41" s="4"/>
      <c r="B41" s="4"/>
      <c r="C41" s="4"/>
      <c r="D41" s="4"/>
      <c r="E41" s="4"/>
      <c r="F41" s="4"/>
      <c r="G41" s="29"/>
      <c r="H41" s="29"/>
      <c r="I41" s="29"/>
      <c r="J41" s="29"/>
      <c r="K41" s="29"/>
    </row>
    <row r="42" spans="1:11" ht="15">
      <c r="A42" s="1017"/>
      <c r="B42" s="1017"/>
      <c r="C42" s="1017"/>
      <c r="D42" s="1017"/>
      <c r="E42" s="1017"/>
      <c r="F42" s="1017"/>
      <c r="G42" s="1017"/>
      <c r="H42" s="1017"/>
      <c r="I42" s="1017"/>
      <c r="J42" s="1017"/>
      <c r="K42" s="1017"/>
    </row>
    <row r="43" spans="1:11">
      <c r="A43" s="4"/>
      <c r="B43" s="4"/>
      <c r="C43" s="4"/>
      <c r="D43" s="4"/>
      <c r="E43" s="4"/>
      <c r="F43" s="4"/>
      <c r="G43" s="29"/>
      <c r="H43" s="29"/>
      <c r="I43" s="29"/>
      <c r="J43" s="29"/>
      <c r="K43" s="29"/>
    </row>
    <row r="44" spans="1:11">
      <c r="G44" s="17"/>
      <c r="H44" s="17"/>
      <c r="I44" s="17"/>
      <c r="J44" s="17"/>
      <c r="K44" s="17"/>
    </row>
  </sheetData>
  <mergeCells count="23">
    <mergeCell ref="A42:K42"/>
    <mergeCell ref="I10:J10"/>
    <mergeCell ref="G10:H10"/>
    <mergeCell ref="G9:J9"/>
    <mergeCell ref="C9:F10"/>
    <mergeCell ref="C16:E16"/>
    <mergeCell ref="A10:B10"/>
    <mergeCell ref="L12:N14"/>
    <mergeCell ref="D14:E14"/>
    <mergeCell ref="A38:D38"/>
    <mergeCell ref="F38:K38"/>
    <mergeCell ref="A39:D39"/>
    <mergeCell ref="F39:K39"/>
    <mergeCell ref="C19:E19"/>
    <mergeCell ref="C23:E23"/>
    <mergeCell ref="C27:E27"/>
    <mergeCell ref="D12:E12"/>
    <mergeCell ref="A1:K1"/>
    <mergeCell ref="A2:K2"/>
    <mergeCell ref="A4:K4"/>
    <mergeCell ref="A5:K5"/>
    <mergeCell ref="A9:B9"/>
    <mergeCell ref="K9:K10"/>
  </mergeCells>
  <printOptions horizontalCentered="1"/>
  <pageMargins left="0.15748031496062992" right="0.15748031496062992" top="0.39370078740157483" bottom="0.15748031496062992" header="0" footer="0.15748031496062992"/>
  <pageSetup scale="5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59</vt:i4>
      </vt:variant>
      <vt:variant>
        <vt:lpstr>Rangos con nombre</vt:lpstr>
      </vt:variant>
      <vt:variant>
        <vt:i4>60</vt:i4>
      </vt:variant>
    </vt:vector>
  </HeadingPairs>
  <TitlesOfParts>
    <vt:vector size="119" baseType="lpstr">
      <vt:lpstr>INTRODUCCIÓN</vt:lpstr>
      <vt:lpstr>MARCO JURÍDICO</vt:lpstr>
      <vt:lpstr>CONTENIDO</vt:lpstr>
      <vt:lpstr>INSTRUCCIONES GRALES.</vt:lpstr>
      <vt:lpstr>LINEAMIENTOS</vt:lpstr>
      <vt:lpstr>PORTADA</vt:lpstr>
      <vt:lpstr>INF. FINANCIERA</vt:lpstr>
      <vt:lpstr>BALANZA ACUMULADA</vt:lpstr>
      <vt:lpstr>Instructivo Balanza Acumulada</vt:lpstr>
      <vt:lpstr>FORMATOS CONAC</vt:lpstr>
      <vt:lpstr>1.ESF (Rubros)</vt:lpstr>
      <vt:lpstr>2.ESF (Cuentas)</vt:lpstr>
      <vt:lpstr>3.EA</vt:lpstr>
      <vt:lpstr>4.EVHP-P</vt:lpstr>
      <vt:lpstr>5.ECSF</vt:lpstr>
      <vt:lpstr>6.EFE</vt:lpstr>
      <vt:lpstr>CUADRO PARA FLUJO EFE</vt:lpstr>
      <vt:lpstr>7.EAA</vt:lpstr>
      <vt:lpstr>8.DEUDA Y OTROS PASIVOS</vt:lpstr>
      <vt:lpstr>9.PASIVOS CONTINGENTES</vt:lpstr>
      <vt:lpstr>11.EDO. ANALÍTICO INGRESOS</vt:lpstr>
      <vt:lpstr>12.ENDEUDAMIENTO NETO</vt:lpstr>
      <vt:lpstr>13.INTERESES DE LA DEUDA</vt:lpstr>
      <vt:lpstr>14.POSTURA FISCAL</vt:lpstr>
      <vt:lpstr>Instructivo Postura Fiscal</vt:lpstr>
      <vt:lpstr>15.Esquemas Bursátiles</vt:lpstr>
      <vt:lpstr>16.REL. CTAS.BANCARIAS</vt:lpstr>
      <vt:lpstr>Instructivo Ctas. Bancarias</vt:lpstr>
      <vt:lpstr>17.REL.PATRIM.(MUEBLES)</vt:lpstr>
      <vt:lpstr>18.REL.PATRIM.(INMUEBLES)</vt:lpstr>
      <vt:lpstr>19.REL.PATRIM.(INTANGIBLES)</vt:lpstr>
      <vt:lpstr>Instructivo Rel. Patrim.</vt:lpstr>
      <vt:lpstr>FORMATOS LDF</vt:lpstr>
      <vt:lpstr>1.ESF DETALLADO-LDF1</vt:lpstr>
      <vt:lpstr>Instructivo LDF - 1</vt:lpstr>
      <vt:lpstr>2.INFORME DE DEUDA-LDF2</vt:lpstr>
      <vt:lpstr>Instructivo LDF - 2</vt:lpstr>
      <vt:lpstr>3.INFORME DE OBLIGACIONES-LDF3</vt:lpstr>
      <vt:lpstr>Instructivo LDF - 3</vt:lpstr>
      <vt:lpstr>4.BALANCE PRESUPUESTARIO-LDF4</vt:lpstr>
      <vt:lpstr>Instructivo LDF - 4</vt:lpstr>
      <vt:lpstr>5.INGRESOS DETALLADO-LDF5</vt:lpstr>
      <vt:lpstr>Instructivo LDF - 5</vt:lpstr>
      <vt:lpstr>ANEXO LDF</vt:lpstr>
      <vt:lpstr>1. DEUDA Artículo 25</vt:lpstr>
      <vt:lpstr>Instructivo Art.25</vt:lpstr>
      <vt:lpstr>2. OBLIGACIONES Artículo 31</vt:lpstr>
      <vt:lpstr>Instructivo Art. 31</vt:lpstr>
      <vt:lpstr>3. CUMPLIMIENTO Artículo 40</vt:lpstr>
      <vt:lpstr>Instructivo Art. 40</vt:lpstr>
      <vt:lpstr>FORMATOS COMPLEMENTARIOS</vt:lpstr>
      <vt:lpstr>1.ACTIVO LD y ETIQ.</vt:lpstr>
      <vt:lpstr>2.PASIVO LD y ETIQ.</vt:lpstr>
      <vt:lpstr>3. ACTIVOS POR FTE.FINANC.</vt:lpstr>
      <vt:lpstr>4. PASIVOS POR FTE.FINANC.</vt:lpstr>
      <vt:lpstr>5.HOJA DE TRABAJO</vt:lpstr>
      <vt:lpstr>6.ANÁLISIS ADQUISICIONES</vt:lpstr>
      <vt:lpstr>7.ANÁLISIS ANTIGUEDAD SALDOS</vt:lpstr>
      <vt:lpstr>8.INTEG.INGRESOS,GTOS.BENEF.</vt:lpstr>
      <vt:lpstr>'1. DEUDA Artículo 25'!Área_de_impresión</vt:lpstr>
      <vt:lpstr>'1.ACTIVO LD y ETIQ.'!Área_de_impresión</vt:lpstr>
      <vt:lpstr>'1.ESF (Rubros)'!Área_de_impresión</vt:lpstr>
      <vt:lpstr>'1.ESF DETALLADO-LDF1'!Área_de_impresión</vt:lpstr>
      <vt:lpstr>'11.EDO. ANALÍTICO INGRESOS'!Área_de_impresión</vt:lpstr>
      <vt:lpstr>'12.ENDEUDAMIENTO NETO'!Área_de_impresión</vt:lpstr>
      <vt:lpstr>'13.INTERESES DE LA DEUDA'!Área_de_impresión</vt:lpstr>
      <vt:lpstr>'14.POSTURA FISCAL'!Área_de_impresión</vt:lpstr>
      <vt:lpstr>'15.Esquemas Bursátiles'!Área_de_impresión</vt:lpstr>
      <vt:lpstr>'16.REL. CTAS.BANCARIAS'!Área_de_impresión</vt:lpstr>
      <vt:lpstr>'17.REL.PATRIM.(MUEBLES)'!Área_de_impresión</vt:lpstr>
      <vt:lpstr>'18.REL.PATRIM.(INMUEBLES)'!Área_de_impresión</vt:lpstr>
      <vt:lpstr>'19.REL.PATRIM.(INTANGIBLES)'!Área_de_impresión</vt:lpstr>
      <vt:lpstr>'2. OBLIGACIONES Artículo 31'!Área_de_impresión</vt:lpstr>
      <vt:lpstr>'2.ESF (Cuentas)'!Área_de_impresión</vt:lpstr>
      <vt:lpstr>'2.INFORME DE DEUDA-LDF2'!Área_de_impresión</vt:lpstr>
      <vt:lpstr>'2.PASIVO LD y ETIQ.'!Área_de_impresión</vt:lpstr>
      <vt:lpstr>'3. ACTIVOS POR FTE.FINANC.'!Área_de_impresión</vt:lpstr>
      <vt:lpstr>'3. CUMPLIMIENTO Artículo 40'!Área_de_impresión</vt:lpstr>
      <vt:lpstr>'3.EA'!Área_de_impresión</vt:lpstr>
      <vt:lpstr>'3.INFORME DE OBLIGACIONES-LDF3'!Área_de_impresión</vt:lpstr>
      <vt:lpstr>'4. PASIVOS POR FTE.FINANC.'!Área_de_impresión</vt:lpstr>
      <vt:lpstr>'4.BALANCE PRESUPUESTARIO-LDF4'!Área_de_impresión</vt:lpstr>
      <vt:lpstr>'4.EVHP-P'!Área_de_impresión</vt:lpstr>
      <vt:lpstr>'5.ECSF'!Área_de_impresión</vt:lpstr>
      <vt:lpstr>'5.HOJA DE TRABAJO'!Área_de_impresión</vt:lpstr>
      <vt:lpstr>'5.INGRESOS DETALLADO-LDF5'!Área_de_impresión</vt:lpstr>
      <vt:lpstr>'6.ANÁLISIS ADQUISICIONES'!Área_de_impresión</vt:lpstr>
      <vt:lpstr>'6.EFE'!Área_de_impresión</vt:lpstr>
      <vt:lpstr>'7.ANÁLISIS ANTIGUEDAD SALDOS'!Área_de_impresión</vt:lpstr>
      <vt:lpstr>'7.EAA'!Área_de_impresión</vt:lpstr>
      <vt:lpstr>'8.DEUDA Y OTROS PASIVOS'!Área_de_impresión</vt:lpstr>
      <vt:lpstr>'8.INTEG.INGRESOS,GTOS.BENEF.'!Área_de_impresión</vt:lpstr>
      <vt:lpstr>'9.PASIVOS CONTINGENTES'!Área_de_impresión</vt:lpstr>
      <vt:lpstr>CONTENIDO!Área_de_impresión</vt:lpstr>
      <vt:lpstr>'CUADRO PARA FLUJO EFE'!Área_de_impresión</vt:lpstr>
      <vt:lpstr>'Instructivo Art. 31'!Área_de_impresión</vt:lpstr>
      <vt:lpstr>'Instructivo Art. 40'!Área_de_impresión</vt:lpstr>
      <vt:lpstr>'Instructivo Art.25'!Área_de_impresión</vt:lpstr>
      <vt:lpstr>'Instructivo Balanza Acumulada'!Área_de_impresión</vt:lpstr>
      <vt:lpstr>'Instructivo Ctas. Bancarias'!Área_de_impresión</vt:lpstr>
      <vt:lpstr>'Instructivo LDF - 1'!Área_de_impresión</vt:lpstr>
      <vt:lpstr>'Instructivo LDF - 2'!Área_de_impresión</vt:lpstr>
      <vt:lpstr>'Instructivo LDF - 3'!Área_de_impresión</vt:lpstr>
      <vt:lpstr>'Instructivo LDF - 4'!Área_de_impresión</vt:lpstr>
      <vt:lpstr>'Instructivo LDF - 5'!Área_de_impresión</vt:lpstr>
      <vt:lpstr>'Instructivo Postura Fiscal'!Área_de_impresión</vt:lpstr>
      <vt:lpstr>'Instructivo Rel. Patrim.'!Área_de_impresión</vt:lpstr>
      <vt:lpstr>LINEAMIENTOS!Área_de_impresión</vt:lpstr>
      <vt:lpstr>'MARCO JURÍDICO'!Área_de_impresión</vt:lpstr>
      <vt:lpstr>'16.REL. CTAS.BANCARIAS'!Títulos_a_imprimir</vt:lpstr>
      <vt:lpstr>'17.REL.PATRIM.(MUEBLES)'!Títulos_a_imprimir</vt:lpstr>
      <vt:lpstr>'18.REL.PATRIM.(INMUEBLES)'!Títulos_a_imprimir</vt:lpstr>
      <vt:lpstr>'19.REL.PATRIM.(INTANGIBLES)'!Títulos_a_imprimir</vt:lpstr>
      <vt:lpstr>'4. PASIVOS POR FTE.FINANC.'!Títulos_a_imprimir</vt:lpstr>
      <vt:lpstr>'5.HOJA DE TRABAJO'!Títulos_a_imprimir</vt:lpstr>
      <vt:lpstr>'6.ANÁLISIS ADQUISICIONES'!Títulos_a_imprimir</vt:lpstr>
      <vt:lpstr>'7.ANÁLISIS ANTIGUEDAD SALDOS'!Títulos_a_imprimir</vt:lpstr>
      <vt:lpstr>'9.PASIVOS CONTINGENTES'!Títulos_a_imprimir</vt:lpstr>
      <vt:lpstr>'BALANZA ACUMULADA'!Títulos_a_imprimir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 X507L</dc:creator>
  <cp:lastModifiedBy>daguilar</cp:lastModifiedBy>
  <cp:lastPrinted>2021-08-12T15:45:37Z</cp:lastPrinted>
  <dcterms:created xsi:type="dcterms:W3CDTF">2016-05-19T21:17:42Z</dcterms:created>
  <dcterms:modified xsi:type="dcterms:W3CDTF">2022-04-04T16:47:39Z</dcterms:modified>
</cp:coreProperties>
</file>